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7680" activeTab="1"/>
  </bookViews>
  <sheets>
    <sheet name="Prihodki" sheetId="1" r:id="rId1"/>
    <sheet name="List1" sheetId="2" r:id="rId2"/>
  </sheets>
  <definedNames>
    <definedName name="_xlnm.Print_Titles" localSheetId="1">'List1'!$6:$7</definedName>
    <definedName name="_xlnm.Print_Titles" localSheetId="0">'Prihodki'!$6:$7</definedName>
  </definedNames>
  <calcPr fullCalcOnLoad="1"/>
</workbook>
</file>

<file path=xl/sharedStrings.xml><?xml version="1.0" encoding="utf-8"?>
<sst xmlns="http://schemas.openxmlformats.org/spreadsheetml/2006/main" count="1446" uniqueCount="515">
  <si>
    <t>PRORAČUN OBČINE RADOVLJICA ZA LETO 2008</t>
  </si>
  <si>
    <t xml:space="preserve">I. POSEBNI DEL PRORAČUNA OBČINE RADOVLJICA </t>
  </si>
  <si>
    <t>Zap.
št.</t>
  </si>
  <si>
    <t>PU</t>
  </si>
  <si>
    <t>PP</t>
  </si>
  <si>
    <t>Konto</t>
  </si>
  <si>
    <t>PRIHODKI</t>
  </si>
  <si>
    <t>Proračun 2008</t>
  </si>
  <si>
    <t>1</t>
  </si>
  <si>
    <t>2</t>
  </si>
  <si>
    <t>3</t>
  </si>
  <si>
    <t>4</t>
  </si>
  <si>
    <t>50</t>
  </si>
  <si>
    <t>OBČINSKA UPRAVA</t>
  </si>
  <si>
    <t>1.</t>
  </si>
  <si>
    <t>2.</t>
  </si>
  <si>
    <t>3.</t>
  </si>
  <si>
    <t>4.</t>
  </si>
  <si>
    <t>Indeks% 
7:5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</si>
  <si>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</si>
  <si>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</si>
  <si>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</si>
  <si>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</si>
  <si>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</si>
  <si>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</si>
  <si>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</si>
  <si>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</si>
  <si>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</si>
  <si>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</si>
  <si>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</si>
  <si>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</si>
  <si>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</si>
  <si>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</si>
  <si>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</si>
  <si>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3020</t>
  </si>
  <si>
    <t>Dohodnina - odstopljeni vir občinam</t>
  </si>
  <si>
    <t>700020</t>
  </si>
  <si>
    <t>20.</t>
  </si>
  <si>
    <t>3030</t>
  </si>
  <si>
    <t>Davek na dediščine in darila</t>
  </si>
  <si>
    <t>703200</t>
  </si>
  <si>
    <t>21.</t>
  </si>
  <si>
    <t>3031</t>
  </si>
  <si>
    <t>Davek na promet nepremičnin od pravnih oseb</t>
  </si>
  <si>
    <t>703300</t>
  </si>
  <si>
    <t>Davek na promet nepremičnin - od pravnih oseb</t>
  </si>
  <si>
    <t>22.</t>
  </si>
  <si>
    <t>3032</t>
  </si>
  <si>
    <t>Davek na promet nepremičnin od fizičnih oseb</t>
  </si>
  <si>
    <t>703301</t>
  </si>
  <si>
    <t>Davek na promet nepremičnin - od fizičnih oseb</t>
  </si>
  <si>
    <t>23.</t>
  </si>
  <si>
    <t>3034</t>
  </si>
  <si>
    <t>Davek na promet nepr.od pravnih in fizičnih oseb, ki nimajo sedeža oz.st</t>
  </si>
  <si>
    <t>703302</t>
  </si>
  <si>
    <t>Davek na promet nepremičnin - od prav.in fiz.oseb, ki nima s</t>
  </si>
  <si>
    <t>24.</t>
  </si>
  <si>
    <t>3035</t>
  </si>
  <si>
    <t>Davek na dobitke od iger na srečo</t>
  </si>
  <si>
    <t>704403</t>
  </si>
  <si>
    <t>25.</t>
  </si>
  <si>
    <t>3036</t>
  </si>
  <si>
    <t>Upravne takse po tar.št.1-10 ter 96.a - 98.iz ZUT</t>
  </si>
  <si>
    <t>711100</t>
  </si>
  <si>
    <t>Upravne takse</t>
  </si>
  <si>
    <t>26.</t>
  </si>
  <si>
    <t>3037</t>
  </si>
  <si>
    <t>Upravne takse od pravnih in fizičnih oseb</t>
  </si>
  <si>
    <t>27.</t>
  </si>
  <si>
    <t>3040</t>
  </si>
  <si>
    <t>Davek na nepremičnine - davek od premoženja</t>
  </si>
  <si>
    <t>703000</t>
  </si>
  <si>
    <t>Davek od premoženja od stavb - od fizičnih oseb</t>
  </si>
  <si>
    <t>28.</t>
  </si>
  <si>
    <t>3041</t>
  </si>
  <si>
    <t>Pristojbina za vzdržev.gozdnih cest</t>
  </si>
  <si>
    <t>704708</t>
  </si>
  <si>
    <t>Pristojbina za vzdrževanje gozdnih cest</t>
  </si>
  <si>
    <t>29.</t>
  </si>
  <si>
    <t>3043</t>
  </si>
  <si>
    <t>Odškodnina in nadomestilo za degradacijo in onesnaževanje okolja</t>
  </si>
  <si>
    <t>712007</t>
  </si>
  <si>
    <t>Nadomestilo za degradacijo in uzurpacijo prostora</t>
  </si>
  <si>
    <t>30.</t>
  </si>
  <si>
    <t>3044</t>
  </si>
  <si>
    <t>Prihodki od podeljenih koncesij za vodno pravico</t>
  </si>
  <si>
    <t>710312</t>
  </si>
  <si>
    <t>31.</t>
  </si>
  <si>
    <t>3046</t>
  </si>
  <si>
    <t>Prihodki iz naslova podeljenih koncesij</t>
  </si>
  <si>
    <t>710306</t>
  </si>
  <si>
    <t>32.</t>
  </si>
  <si>
    <t>3051</t>
  </si>
  <si>
    <t>740000</t>
  </si>
  <si>
    <t>Prejeta sredstva iz naslova tekočih obveznosti državnega pro</t>
  </si>
  <si>
    <t>33.</t>
  </si>
  <si>
    <t>3060</t>
  </si>
  <si>
    <t>Nadomestilo za uporabo stavbnega zemljišča - od pravnih oseb</t>
  </si>
  <si>
    <t>703003</t>
  </si>
  <si>
    <t>34.</t>
  </si>
  <si>
    <t>3061</t>
  </si>
  <si>
    <t>Nadomestilo za uporabo stavbnega zemljišča - od fizičnih oseb</t>
  </si>
  <si>
    <t>703004</t>
  </si>
  <si>
    <t>Nadomestilo za uporabo stavbnega zemljišča- od fizičnih oseb</t>
  </si>
  <si>
    <t>35.</t>
  </si>
  <si>
    <t>3062</t>
  </si>
  <si>
    <t>Komunalne takse za taksam zavezane predmete od pravnih oseb</t>
  </si>
  <si>
    <t>704706</t>
  </si>
  <si>
    <t>Komunalne takse za taksam zavezane predm.-od prav.oseb</t>
  </si>
  <si>
    <t>36.</t>
  </si>
  <si>
    <t>3063</t>
  </si>
  <si>
    <t>Komunalne takse za taksam zavezane predmete od fizičnih oseb in zasebnik</t>
  </si>
  <si>
    <t>704707</t>
  </si>
  <si>
    <t>Komun.takse za taksam zavezane predmete- od fiz.oseb in zase</t>
  </si>
  <si>
    <t>37.</t>
  </si>
  <si>
    <t>3064</t>
  </si>
  <si>
    <t>Druge komunalne takse ( taksa za priključitev na javni vodovod in kanali</t>
  </si>
  <si>
    <t>704709</t>
  </si>
  <si>
    <t>Druge komunalne takse</t>
  </si>
  <si>
    <t>38.</t>
  </si>
  <si>
    <t>3065</t>
  </si>
  <si>
    <t>Prihodki določeni z drugimi akti - denarne kazni</t>
  </si>
  <si>
    <t>712001</t>
  </si>
  <si>
    <t>Globe in druge denarne kazni</t>
  </si>
  <si>
    <t>39.</t>
  </si>
  <si>
    <t>3067</t>
  </si>
  <si>
    <t>Prejete dividende iz naslova finančnih naložb</t>
  </si>
  <si>
    <t>710004</t>
  </si>
  <si>
    <t>Prihodki od udeležbe na dobičku in dividend nefinančnih druž</t>
  </si>
  <si>
    <t>710005</t>
  </si>
  <si>
    <t>Prihodki od udeležbe na dobičku in dividend finančnih družb</t>
  </si>
  <si>
    <t>40.</t>
  </si>
  <si>
    <t>3068</t>
  </si>
  <si>
    <t>Drugi prihodki - plačilo nege na domu</t>
  </si>
  <si>
    <t>713000</t>
  </si>
  <si>
    <t>41.</t>
  </si>
  <si>
    <t>42.</t>
  </si>
  <si>
    <t>3100</t>
  </si>
  <si>
    <t>Ministrstvo za  kmetijstvo in gozdarstvo - gozdne ceste</t>
  </si>
  <si>
    <t>740001</t>
  </si>
  <si>
    <t>Prejeta sredstva iz državnega proračuna za investicije</t>
  </si>
  <si>
    <t>43.</t>
  </si>
  <si>
    <t>44.</t>
  </si>
  <si>
    <t>3104</t>
  </si>
  <si>
    <t>Ministrstvo za okolje in prostor - rep. taksa za obremenjevanje voda</t>
  </si>
  <si>
    <t>704700</t>
  </si>
  <si>
    <t>Okoljska dajatev za onesnaževanje okolja zaradi odvajanja</t>
  </si>
  <si>
    <t>45.</t>
  </si>
  <si>
    <t>3105</t>
  </si>
  <si>
    <t>Ministrstvo za okolje in prostor - rep. taksa za obrem. okolja zaradi od</t>
  </si>
  <si>
    <t>704719</t>
  </si>
  <si>
    <t>Okoljska dajatev za onesnaževanje okolja zaradi odlaganja</t>
  </si>
  <si>
    <t>46.</t>
  </si>
  <si>
    <t>47.</t>
  </si>
  <si>
    <t>48.</t>
  </si>
  <si>
    <t>3110</t>
  </si>
  <si>
    <t>Ministrstvo za  kulturo -  Kropa - Trško jedro</t>
  </si>
  <si>
    <t>49.</t>
  </si>
  <si>
    <t>50.</t>
  </si>
  <si>
    <t>51.</t>
  </si>
  <si>
    <t>52.</t>
  </si>
  <si>
    <t>53.</t>
  </si>
  <si>
    <t>3119</t>
  </si>
  <si>
    <t>54.</t>
  </si>
  <si>
    <t>3120</t>
  </si>
  <si>
    <t>Fundacija za finan.športnih org.- Rekreacijski park v Radovljici</t>
  </si>
  <si>
    <t>55.</t>
  </si>
  <si>
    <t>3121</t>
  </si>
  <si>
    <t>Ministrstvo za kulturo - Graščina - Grad Radovljica</t>
  </si>
  <si>
    <t>56.</t>
  </si>
  <si>
    <t>3122</t>
  </si>
  <si>
    <t>Služba Vlade RS za Evropske zadeve - "Sejem bil je živ"</t>
  </si>
  <si>
    <t>57.</t>
  </si>
  <si>
    <t>3124</t>
  </si>
  <si>
    <t>Ministrstvo za šolstvo in šport - rekreacijski park v Radovljici</t>
  </si>
  <si>
    <t>58.</t>
  </si>
  <si>
    <t>3125</t>
  </si>
  <si>
    <t>Ministrstvo za kulturo - Kropa - Kovaški muzej</t>
  </si>
  <si>
    <t>59.</t>
  </si>
  <si>
    <t>60.</t>
  </si>
  <si>
    <t>61.</t>
  </si>
  <si>
    <t>3128</t>
  </si>
  <si>
    <t>Ministrstvo za zdravje - sofin. ZP Kropa</t>
  </si>
  <si>
    <t>62.</t>
  </si>
  <si>
    <t>63.</t>
  </si>
  <si>
    <t>3200</t>
  </si>
  <si>
    <t>64.</t>
  </si>
  <si>
    <t>3201</t>
  </si>
  <si>
    <t>65.</t>
  </si>
  <si>
    <t>3202</t>
  </si>
  <si>
    <t>Zamudne obresti iz naslova nadomestila za uporabo stavbnega zemljišča</t>
  </si>
  <si>
    <t>703005</t>
  </si>
  <si>
    <t>Zamudne obresti iz naslova nadomestila za uporabo stavb.zeml</t>
  </si>
  <si>
    <t>66.</t>
  </si>
  <si>
    <t>3203</t>
  </si>
  <si>
    <t>Turistična  taksa</t>
  </si>
  <si>
    <t>704704</t>
  </si>
  <si>
    <t>Turistična taksa</t>
  </si>
  <si>
    <t>67.</t>
  </si>
  <si>
    <t>3204</t>
  </si>
  <si>
    <t>Koncesijska dajatev od posebnih iger na srečo</t>
  </si>
  <si>
    <t>710309</t>
  </si>
  <si>
    <t>Prihodki iz naslova koncesijskih dajatev od posebnih iger na</t>
  </si>
  <si>
    <t>68.</t>
  </si>
  <si>
    <t>3205</t>
  </si>
  <si>
    <t>Ministrstvo za obrambo-Požarna taksa</t>
  </si>
  <si>
    <t>69.</t>
  </si>
  <si>
    <t>3210</t>
  </si>
  <si>
    <t>Prihkodki od obresti depozitov, avista obresti</t>
  </si>
  <si>
    <t>710200</t>
  </si>
  <si>
    <t>Prihodki od obresti od sredstev na vpogled</t>
  </si>
  <si>
    <t>710201</t>
  </si>
  <si>
    <t>Prihodki od obresti od vezanih tolarskih depozitov</t>
  </si>
  <si>
    <t>70.</t>
  </si>
  <si>
    <t>3211</t>
  </si>
  <si>
    <t>Prihodki od najemnin za kmetijska zemljišča in gozdove</t>
  </si>
  <si>
    <t>710300</t>
  </si>
  <si>
    <t>Prihodki iz naslova najemnin za kmet. zemljišča in gozdove</t>
  </si>
  <si>
    <t>71.</t>
  </si>
  <si>
    <t>3212</t>
  </si>
  <si>
    <t>Prihodki od najemnin</t>
  </si>
  <si>
    <t>710301</t>
  </si>
  <si>
    <t>714106</t>
  </si>
  <si>
    <t>72.</t>
  </si>
  <si>
    <t>3213</t>
  </si>
  <si>
    <t>Prihodki od najemnin za  stanovanja</t>
  </si>
  <si>
    <t>710302</t>
  </si>
  <si>
    <t>Prihdoki od najemnin za stanovanja</t>
  </si>
  <si>
    <t>73.</t>
  </si>
  <si>
    <t>3214</t>
  </si>
  <si>
    <t>Prihodki od drugih najemnin ( neprometni znaki )</t>
  </si>
  <si>
    <t>710304</t>
  </si>
  <si>
    <t>74.</t>
  </si>
  <si>
    <t>3217</t>
  </si>
  <si>
    <t>Prihodki od najemnin za CČN Radovljica</t>
  </si>
  <si>
    <t>75.</t>
  </si>
  <si>
    <t>3220</t>
  </si>
  <si>
    <t>Drugi prihodki - izdelava lokacijskih smernic in urbanističnih informaci</t>
  </si>
  <si>
    <t>76.</t>
  </si>
  <si>
    <t>3221</t>
  </si>
  <si>
    <t>Drugi prihodki - trženje oglasnega prostora v časopisu Deželne novice</t>
  </si>
  <si>
    <t>77.</t>
  </si>
  <si>
    <t>3222</t>
  </si>
  <si>
    <t>Drugi prihodki - 5% provizija za vodenje konzorcija CERO</t>
  </si>
  <si>
    <t>78.</t>
  </si>
  <si>
    <t>3230</t>
  </si>
  <si>
    <t>Komunalni prispevek  (sorazmerni del str. za pripravo in oprem. stav. ze</t>
  </si>
  <si>
    <t>714105</t>
  </si>
  <si>
    <t>Prihodki od komunalnih prispevkov</t>
  </si>
  <si>
    <t>79.</t>
  </si>
  <si>
    <t>3231</t>
  </si>
  <si>
    <t>Komunalni prispevek  (Langusova ulica v Radovljici)</t>
  </si>
  <si>
    <t>80.</t>
  </si>
  <si>
    <t>3232</t>
  </si>
  <si>
    <t>Komunalni prispevek  (Mošnje)</t>
  </si>
  <si>
    <t>81.</t>
  </si>
  <si>
    <t>3233</t>
  </si>
  <si>
    <t>Komunalni prispevek  (Šercerjeva ulica )</t>
  </si>
  <si>
    <t>82.</t>
  </si>
  <si>
    <t>3234</t>
  </si>
  <si>
    <t>Drugi prihodki - refundacije MI( poslovni prostori)</t>
  </si>
  <si>
    <t>710399</t>
  </si>
  <si>
    <t>83.</t>
  </si>
  <si>
    <t>3235</t>
  </si>
  <si>
    <t>Drugi prihodki iz naslova socialnega varstva</t>
  </si>
  <si>
    <t>84.</t>
  </si>
  <si>
    <t>3236</t>
  </si>
  <si>
    <t>Drugi prihodki</t>
  </si>
  <si>
    <t>714100</t>
  </si>
  <si>
    <t>Drugi nedavčni prihodki</t>
  </si>
  <si>
    <t>714199</t>
  </si>
  <si>
    <t>85.</t>
  </si>
  <si>
    <t>3240</t>
  </si>
  <si>
    <t>86.</t>
  </si>
  <si>
    <t>3241</t>
  </si>
  <si>
    <t>Komunalni prispevek ( Poslovna cona Lesce jug )</t>
  </si>
  <si>
    <t>87.</t>
  </si>
  <si>
    <t>3242</t>
  </si>
  <si>
    <t>Komunalni prisprevek ( Dolina )</t>
  </si>
  <si>
    <t>88.</t>
  </si>
  <si>
    <t>89.</t>
  </si>
  <si>
    <t>90.</t>
  </si>
  <si>
    <t>3300</t>
  </si>
  <si>
    <t>Kupnine od prodanih stanovanj po stanovanjskem zakonu</t>
  </si>
  <si>
    <t>720001</t>
  </si>
  <si>
    <t>Prihodki od prodaje stanovanjskih objektov in stanovanj</t>
  </si>
  <si>
    <t>91.</t>
  </si>
  <si>
    <t>3301</t>
  </si>
  <si>
    <t>Prihodki od prodaje občinskega premoženja</t>
  </si>
  <si>
    <t>722100</t>
  </si>
  <si>
    <t>Prihodki od prodaje stavbnih zemljišč</t>
  </si>
  <si>
    <t>92.</t>
  </si>
  <si>
    <t>3302</t>
  </si>
  <si>
    <t>Prihodki od prodaje stanovanj in garaž</t>
  </si>
  <si>
    <t>93.</t>
  </si>
  <si>
    <t>94.</t>
  </si>
  <si>
    <t>95.</t>
  </si>
  <si>
    <t>96.</t>
  </si>
  <si>
    <t>3600</t>
  </si>
  <si>
    <t>740100</t>
  </si>
  <si>
    <t>Prejeta sred. iz občinskih proračunov  za tekočo por</t>
  </si>
  <si>
    <t>97.</t>
  </si>
  <si>
    <t>98.</t>
  </si>
  <si>
    <t>3701</t>
  </si>
  <si>
    <t>Sredstva rezervnega skalda za stanovanjske namene</t>
  </si>
  <si>
    <t>740101</t>
  </si>
  <si>
    <t>Prejeta sredstva za iz občinskih proračunov za investicije</t>
  </si>
  <si>
    <t>99.</t>
  </si>
  <si>
    <t>100.</t>
  </si>
  <si>
    <t>101.</t>
  </si>
  <si>
    <t>3901</t>
  </si>
  <si>
    <t>Prihodki od obresti - program CERO</t>
  </si>
  <si>
    <t>102.</t>
  </si>
  <si>
    <t>103.</t>
  </si>
  <si>
    <t>8001</t>
  </si>
  <si>
    <t>Prejeta vračila danih kreditov od posameznikov</t>
  </si>
  <si>
    <t>750001</t>
  </si>
  <si>
    <t>Prejeta vračila danih posojil od possameznikov in zasebnikov</t>
  </si>
  <si>
    <t>104.</t>
  </si>
  <si>
    <t>105.</t>
  </si>
  <si>
    <t>8004</t>
  </si>
  <si>
    <t>751200</t>
  </si>
  <si>
    <t>Sred. pridobljena s prodajo kapit.deležev v privatnih podj.</t>
  </si>
  <si>
    <t>106.</t>
  </si>
  <si>
    <t>107.</t>
  </si>
  <si>
    <t>108.</t>
  </si>
  <si>
    <t>8101</t>
  </si>
  <si>
    <t>Najeti krediti pri poslovnih bankah</t>
  </si>
  <si>
    <t>500101</t>
  </si>
  <si>
    <t>Najeti krediti pri poslovnih bankah - dolgoročni krediti</t>
  </si>
  <si>
    <t>60</t>
  </si>
  <si>
    <t>KRAJEVNE SKUPNOSTI</t>
  </si>
  <si>
    <t>6001</t>
  </si>
  <si>
    <t>KRAJEVNA SKUPNOST BEGUNJE</t>
  </si>
  <si>
    <t>109.</t>
  </si>
  <si>
    <t>110.</t>
  </si>
  <si>
    <t>2014</t>
  </si>
  <si>
    <t>111.</t>
  </si>
  <si>
    <t>2015</t>
  </si>
  <si>
    <t>Prihodki od prodaje blaga in storitev</t>
  </si>
  <si>
    <t>112.</t>
  </si>
  <si>
    <t>2016</t>
  </si>
  <si>
    <t>Prihodki od premoženja - najemnine</t>
  </si>
  <si>
    <t>113.</t>
  </si>
  <si>
    <t>2017</t>
  </si>
  <si>
    <t>Prihodki od premoženja - pokopališka dejavnost</t>
  </si>
  <si>
    <t>114.</t>
  </si>
  <si>
    <t>2018</t>
  </si>
  <si>
    <t>Prihodki od obresti</t>
  </si>
  <si>
    <t>6002</t>
  </si>
  <si>
    <t>KRAJEVNA SKUPNOST BREZJE</t>
  </si>
  <si>
    <t>115.</t>
  </si>
  <si>
    <t>116.</t>
  </si>
  <si>
    <t>2023</t>
  </si>
  <si>
    <t>117.</t>
  </si>
  <si>
    <t>2024</t>
  </si>
  <si>
    <t>118.</t>
  </si>
  <si>
    <t>2025</t>
  </si>
  <si>
    <t>6003</t>
  </si>
  <si>
    <t>KRAJEVNA SKUPNOST KAMNA GORICA</t>
  </si>
  <si>
    <t>119.</t>
  </si>
  <si>
    <t>730000</t>
  </si>
  <si>
    <t>Prejete donacije in darila od domačih pravnih oseb</t>
  </si>
  <si>
    <t>2034</t>
  </si>
  <si>
    <t>Prejete dinacije iz domačih virov za tekočo porabo</t>
  </si>
  <si>
    <t>2035</t>
  </si>
  <si>
    <t>2036</t>
  </si>
  <si>
    <t>6004</t>
  </si>
  <si>
    <t>KRAJEVNA SKUPNOST KROPA</t>
  </si>
  <si>
    <t>2044</t>
  </si>
  <si>
    <t>2045</t>
  </si>
  <si>
    <t>Prihodki od premoženja - najemine</t>
  </si>
  <si>
    <t>2046</t>
  </si>
  <si>
    <t>6005</t>
  </si>
  <si>
    <t>KRAJEVNA SKUPNOST LANCOVO</t>
  </si>
  <si>
    <t>2054</t>
  </si>
  <si>
    <t>Drugi nedavčni prihodki - prispevki</t>
  </si>
  <si>
    <t>2055</t>
  </si>
  <si>
    <t>2056</t>
  </si>
  <si>
    <t>2057</t>
  </si>
  <si>
    <t>6006</t>
  </si>
  <si>
    <t>KRAJEVNA SKUPNOST LESCE</t>
  </si>
  <si>
    <t>2063</t>
  </si>
  <si>
    <t>2064</t>
  </si>
  <si>
    <t>2065</t>
  </si>
  <si>
    <t>6007</t>
  </si>
  <si>
    <t>KRAJEVNA SKUPNOST LJUBNO</t>
  </si>
  <si>
    <t>2074</t>
  </si>
  <si>
    <t>Prejeta sredstva za zimsko službo</t>
  </si>
  <si>
    <t>2075</t>
  </si>
  <si>
    <t>2076</t>
  </si>
  <si>
    <t>Drugi nedavčni prihodki - priklop na javno kan. v Ljubnem</t>
  </si>
  <si>
    <t>2077</t>
  </si>
  <si>
    <t>Drugi nedavčni prihodki - pokopališča dejavnost Ljubno</t>
  </si>
  <si>
    <t>2078</t>
  </si>
  <si>
    <t>Drugi nedavčni prihodki - pokopališka dejavnost Otoče</t>
  </si>
  <si>
    <t>2079</t>
  </si>
  <si>
    <t>Prihodki iz naslova obresti</t>
  </si>
  <si>
    <t>6008</t>
  </si>
  <si>
    <t>KRAJEVNA SKUPNOST MOŠNJE</t>
  </si>
  <si>
    <t>2084</t>
  </si>
  <si>
    <t>2085</t>
  </si>
  <si>
    <t>2086</t>
  </si>
  <si>
    <t>6010</t>
  </si>
  <si>
    <t>KRAJEVNA SKUPNOST PODNART</t>
  </si>
  <si>
    <t>2103</t>
  </si>
  <si>
    <t>2104</t>
  </si>
  <si>
    <t>2106</t>
  </si>
  <si>
    <t>Prihodki od premoženja</t>
  </si>
  <si>
    <t>2107</t>
  </si>
  <si>
    <t>Prejete donacije iz domačih virov za tekočo porabo</t>
  </si>
  <si>
    <t>6011</t>
  </si>
  <si>
    <t>KRAJEVNA SKUPNOST RADOVLJICA</t>
  </si>
  <si>
    <t>2113</t>
  </si>
  <si>
    <t>2114</t>
  </si>
  <si>
    <t>2115</t>
  </si>
  <si>
    <t>6012</t>
  </si>
  <si>
    <t>KRAJEVNA SKUPNOST SREDNJA DOBRAVA</t>
  </si>
  <si>
    <t>2124</t>
  </si>
  <si>
    <t>2126</t>
  </si>
  <si>
    <t>5</t>
  </si>
  <si>
    <t>6</t>
  </si>
  <si>
    <t>7</t>
  </si>
  <si>
    <t>8</t>
  </si>
  <si>
    <t>REBALANS I
2008</t>
  </si>
  <si>
    <t>Ministrstvo za šolstvo in šport - Športni park Lipnica</t>
  </si>
  <si>
    <t>Dohodnina - Odstopljeni vir občinam</t>
  </si>
  <si>
    <t>Prejeta sred. iz naslova tekočih obv.državnega proračuna</t>
  </si>
  <si>
    <t>Služba vlade za LS in regionalno politiko - Graščina Radovljica</t>
  </si>
  <si>
    <t>Prihodki od najemnin za poslovne prostore</t>
  </si>
  <si>
    <t>Prihodki od drugih najemnin</t>
  </si>
  <si>
    <t>Drugi prihodki od premoženja</t>
  </si>
  <si>
    <t>Prisp. in doplač.obč.za izvaj.določ.prog.tekoč.značaja</t>
  </si>
  <si>
    <t>3400</t>
  </si>
  <si>
    <t>Prihodki od prodaje kmetijskih zemljišč</t>
  </si>
  <si>
    <t>722000</t>
  </si>
  <si>
    <t>Prihodki v skladu z 49.členom ZJF ( proračunska reverva )</t>
  </si>
  <si>
    <t>2048</t>
  </si>
  <si>
    <t>Prihodki iz naslona poplave 2007 - Kropa</t>
  </si>
  <si>
    <t>710305</t>
  </si>
  <si>
    <t>Prihodki od zakupnin</t>
  </si>
  <si>
    <t>6009</t>
  </si>
  <si>
    <t>KRAJEVNA SKUPNOST OTOK</t>
  </si>
  <si>
    <t>2093</t>
  </si>
  <si>
    <t>2105</t>
  </si>
  <si>
    <t>2125</t>
  </si>
  <si>
    <t>Fundacija za finan.športnih organizacij - Športni park Lipnica</t>
  </si>
  <si>
    <t>Sofinanciranje Čebelarske hiše</t>
  </si>
  <si>
    <t>Indeks% 
7:6</t>
  </si>
  <si>
    <t>3045</t>
  </si>
  <si>
    <t>Davek od premoženja na posest plovnih objektov</t>
  </si>
  <si>
    <t>703100</t>
  </si>
  <si>
    <t>Davki od premoženja-na posest plovnih objektov</t>
  </si>
  <si>
    <t>3130</t>
  </si>
  <si>
    <t>SVLR - Rekonstrukcija ceste svobode - 21. člen ZFO</t>
  </si>
  <si>
    <t>3131</t>
  </si>
  <si>
    <t>3132</t>
  </si>
  <si>
    <t>3133</t>
  </si>
  <si>
    <t>3244</t>
  </si>
  <si>
    <t>Proračun 2008- 
prerazpreditve</t>
  </si>
  <si>
    <t>9</t>
  </si>
  <si>
    <t>SVLR - Rekonstrukcija Ceste svobode</t>
  </si>
  <si>
    <t>3245</t>
  </si>
  <si>
    <t>Donacija - šolsko otroško igrišče v Lescah</t>
  </si>
  <si>
    <t>3246</t>
  </si>
  <si>
    <t>Komunalni prispevek ( Vurnikov trg )</t>
  </si>
  <si>
    <t>Sredstva pridobljena s prodajo kapitalskih deležev</t>
  </si>
  <si>
    <t>751300</t>
  </si>
  <si>
    <t>Sredstva, pridobljena s prodajo drugih kapitalskih deležev doma in v tujini</t>
  </si>
  <si>
    <t>Komunalni prispevek  ( ČN sever)</t>
  </si>
  <si>
    <t>30</t>
  </si>
  <si>
    <t>PRIHODKI ZA PRIMERNO PORABO</t>
  </si>
  <si>
    <t>31</t>
  </si>
  <si>
    <t>PREJETA SREDSTVA IZ DRŽAVNEGA PRORAČUNA</t>
  </si>
  <si>
    <t>32</t>
  </si>
  <si>
    <t>NEDAVČNI PRIHODKI</t>
  </si>
  <si>
    <t>33</t>
  </si>
  <si>
    <t>KAPITALSKI PRIHODKI</t>
  </si>
  <si>
    <t>34</t>
  </si>
  <si>
    <t>ODŠKODNINE AGRARNE SKUPNOSTI HRAŠE</t>
  </si>
  <si>
    <t>36</t>
  </si>
  <si>
    <t>PRORAČUNSKA REZERVA OBČINE</t>
  </si>
  <si>
    <t>37</t>
  </si>
  <si>
    <t>REZERVNI SKLAD ZA STANOVANJSKE NAMENE</t>
  </si>
  <si>
    <t>39</t>
  </si>
  <si>
    <t>PROJEKT CERO</t>
  </si>
  <si>
    <t>80</t>
  </si>
  <si>
    <t>PREJETA VRAČILA DANIH POSOJIL IN PRODAJA KAPITALSKIH DELEŽEV</t>
  </si>
  <si>
    <t>81</t>
  </si>
  <si>
    <t>ZADOLŽEVANJE</t>
  </si>
  <si>
    <t>20</t>
  </si>
  <si>
    <t/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</si>
  <si>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</si>
  <si>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</si>
  <si>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</si>
  <si>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</si>
  <si>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</si>
  <si>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</si>
  <si>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</si>
  <si>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</si>
  <si>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</si>
  <si>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21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</si>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</sst>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11"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color indexed="8"/>
      <name val="Arial Narrow"/>
      <family val="2"/>
    </font>
    <font>
      <sz val="10"/>
      <color indexed="8"/>
      <name val="MS Sans Serif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sz val="14"/>
      <color indexed="8"/>
      <name val="Arial Narrow"/>
      <family val="2"/>
    </font>
    <font>
      <b/>
      <sz val="12"/>
      <name val="Arial CE"/>
      <family val="0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9" fillId="2" borderId="2" xfId="0" applyNumberFormat="1" applyFont="1" applyFill="1" applyBorder="1" applyAlignment="1">
      <alignment/>
    </xf>
    <xf numFmtId="164" fontId="9" fillId="2" borderId="2" xfId="0" applyNumberFormat="1" applyFont="1" applyFill="1" applyBorder="1" applyAlignment="1">
      <alignment/>
    </xf>
    <xf numFmtId="165" fontId="9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49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9" fontId="4" fillId="2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5" fontId="4" fillId="2" borderId="2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view="pageBreakPreview" zoomScale="60" workbookViewId="0" topLeftCell="A1">
      <selection activeCell="A1" sqref="A1:IV7"/>
    </sheetView>
  </sheetViews>
  <sheetFormatPr defaultColWidth="9.00390625" defaultRowHeight="12.75"/>
  <cols>
    <col min="1" max="1" width="4.625" style="0" customWidth="1"/>
    <col min="2" max="2" width="5.00390625" style="0" bestFit="1" customWidth="1"/>
    <col min="3" max="3" width="5.625" style="0" bestFit="1" customWidth="1"/>
    <col min="4" max="4" width="9.00390625" style="0" bestFit="1" customWidth="1"/>
    <col min="5" max="5" width="78.00390625" style="0" bestFit="1" customWidth="1"/>
    <col min="6" max="8" width="22.25390625" style="0" bestFit="1" customWidth="1"/>
    <col min="9" max="9" width="10.875" style="0" bestFit="1" customWidth="1"/>
    <col min="10" max="10" width="11.25390625" style="0" bestFit="1" customWidth="1"/>
  </cols>
  <sheetData>
    <row r="1" spans="1:8" ht="20.25">
      <c r="A1" s="32" t="s">
        <v>0</v>
      </c>
      <c r="B1" s="32"/>
      <c r="C1" s="32"/>
      <c r="D1" s="32"/>
      <c r="E1" s="32"/>
      <c r="F1" s="1"/>
      <c r="G1" s="1"/>
      <c r="H1" s="1"/>
    </row>
    <row r="2" spans="1:8" ht="15.75">
      <c r="A2" s="2" t="s">
        <v>1</v>
      </c>
      <c r="B2" s="2"/>
      <c r="C2" s="3"/>
      <c r="D2" s="3"/>
      <c r="E2" s="3"/>
      <c r="F2" s="1"/>
      <c r="G2" s="1"/>
      <c r="H2" s="1"/>
    </row>
    <row r="3" spans="2:8" ht="12.75">
      <c r="B3" s="3"/>
      <c r="C3" s="3"/>
      <c r="D3" s="3"/>
      <c r="E3" s="3"/>
      <c r="F3" s="1"/>
      <c r="H3" s="1"/>
    </row>
    <row r="4" spans="2:8" ht="12.75">
      <c r="B4" s="3"/>
      <c r="C4" s="3"/>
      <c r="D4" s="3"/>
      <c r="E4" s="3"/>
      <c r="F4" s="1"/>
      <c r="G4" s="1"/>
      <c r="H4" s="1"/>
    </row>
    <row r="5" spans="2:8" ht="12.75">
      <c r="B5" s="3"/>
      <c r="C5" s="3"/>
      <c r="D5" s="3"/>
      <c r="E5" s="3"/>
      <c r="F5" s="1"/>
      <c r="G5" s="1"/>
      <c r="H5" s="1"/>
    </row>
    <row r="6" spans="1:10" s="24" customFormat="1" ht="30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7" t="s">
        <v>7</v>
      </c>
      <c r="G6" s="22" t="s">
        <v>459</v>
      </c>
      <c r="H6" s="23" t="s">
        <v>424</v>
      </c>
      <c r="I6" s="27" t="s">
        <v>448</v>
      </c>
      <c r="J6" s="27" t="s">
        <v>18</v>
      </c>
    </row>
    <row r="7" spans="1:10" s="24" customFormat="1" ht="12.75">
      <c r="A7" s="25"/>
      <c r="B7" s="26" t="s">
        <v>8</v>
      </c>
      <c r="C7" s="26" t="s">
        <v>9</v>
      </c>
      <c r="D7" s="26" t="s">
        <v>10</v>
      </c>
      <c r="E7" s="26" t="s">
        <v>11</v>
      </c>
      <c r="F7" s="26" t="s">
        <v>420</v>
      </c>
      <c r="G7" s="26" t="s">
        <v>421</v>
      </c>
      <c r="H7" s="26" t="s">
        <v>422</v>
      </c>
      <c r="I7" s="26" t="s">
        <v>423</v>
      </c>
      <c r="J7" s="26" t="s">
        <v>460</v>
      </c>
    </row>
    <row r="8" spans="2:10" s="16" customFormat="1" ht="18">
      <c r="B8" s="17" t="s">
        <v>12</v>
      </c>
      <c r="C8" s="17"/>
      <c r="D8" s="17"/>
      <c r="E8" s="17" t="s">
        <v>13</v>
      </c>
      <c r="F8" s="18">
        <f>+F9+F11+F13+F15+F17+F19+F21+F23+F25+F27+F29+F31+F33+F35+F37+F39+F41+F43+F45+F47+F49+F51+F54+F56+F58+F60+F62+F64+F66+F68+F70+F72+F74+F76+F78+F80+F82+F84+F86+F88+F90+F92+F94+F96+F98+F101+F103+F105+F107+F109+F111+F113+F115+F117+F119+F121+F123+F125+F127+F129+F134+F136+F138+F140+F142+F144+F146+F148+F150+F152+F154+F158+F160+F162+F164+F167</f>
        <v>17001300</v>
      </c>
      <c r="G8" s="18">
        <f>+G9+G11+G13+G15+G17+G19+G21+G23+G25+G27+G29+G31+G33+G35+G37+G39+G41+G43+G45+G47+G49+G51+G54+G56+G58+G60+G62+G64+G66+G68+G70+G72+G74+G76+G78+G80+G82+G84+G86+G88+G90+G92+G94+G96+G98+G101+G103+G105+G107+G109+G111+G113+G115+G117+G119+G121+G123+G125+G127+G129+G134+G136+G138+G140+G142+G144+G146+G148+G150+G152+G154+G158+G160+G162+G164+G167</f>
        <v>17176111</v>
      </c>
      <c r="H8" s="18">
        <f>+H9+H11+H13+H15+H17+H19+H21+H23+H25+H27+H29+H31+H33+H35+H37+H39+H41+H43+H45+H47+H49+H51+H54+H56+H58+H60+H62+H64+H66+H68+H70+H72+H74+H76+H78+H80+H82+H84+H86+H88+H90+H92+H94+H96+H98+H101+H103+H105+H107+H109+H111+H113+H115+H117+H119+H121+H123+H125+H127+H129+H134+H136+H138+H140+H142+H144+H146+H148+H150+H152+H154+H158+H160+H162+H164+H167</f>
        <v>20047515.22</v>
      </c>
      <c r="I8" s="19">
        <f aca="true" t="shared" si="0" ref="I8:I71">IF(G8&lt;&gt;0,H8/G8*100,"**.**")</f>
        <v>116.71742934125191</v>
      </c>
      <c r="J8" s="19">
        <f aca="true" t="shared" si="1" ref="J8:J71">IF(F8&lt;&gt;0,H8/F8*100,"**.**")</f>
        <v>117.91754289377872</v>
      </c>
    </row>
    <row r="9" spans="1:10" s="4" customFormat="1" ht="17.25">
      <c r="A9" s="5" t="s">
        <v>14</v>
      </c>
      <c r="B9" s="5"/>
      <c r="C9" s="5" t="s">
        <v>34</v>
      </c>
      <c r="D9" s="5"/>
      <c r="E9" s="5" t="s">
        <v>35</v>
      </c>
      <c r="F9" s="6">
        <f>+F10</f>
        <v>8253800</v>
      </c>
      <c r="G9" s="6">
        <f>+G10</f>
        <v>8253800</v>
      </c>
      <c r="H9" s="6">
        <f>+H10</f>
        <v>8328151</v>
      </c>
      <c r="I9" s="7">
        <f t="shared" si="0"/>
        <v>100.90080932419008</v>
      </c>
      <c r="J9" s="7">
        <f t="shared" si="1"/>
        <v>100.90080932419008</v>
      </c>
    </row>
    <row r="10" spans="2:10" s="8" customFormat="1" ht="12.75">
      <c r="B10" s="9"/>
      <c r="C10" s="9"/>
      <c r="D10" s="9" t="s">
        <v>36</v>
      </c>
      <c r="E10" s="9" t="s">
        <v>426</v>
      </c>
      <c r="F10" s="10">
        <v>8253800</v>
      </c>
      <c r="G10" s="10">
        <v>8253800</v>
      </c>
      <c r="H10" s="10">
        <v>8328151</v>
      </c>
      <c r="I10" s="11">
        <f t="shared" si="0"/>
        <v>100.90080932419008</v>
      </c>
      <c r="J10" s="11">
        <f t="shared" si="1"/>
        <v>100.90080932419008</v>
      </c>
    </row>
    <row r="11" spans="1:10" s="4" customFormat="1" ht="17.25">
      <c r="A11" s="5" t="s">
        <v>15</v>
      </c>
      <c r="B11" s="5"/>
      <c r="C11" s="5" t="s">
        <v>38</v>
      </c>
      <c r="D11" s="5"/>
      <c r="E11" s="5" t="s">
        <v>39</v>
      </c>
      <c r="F11" s="6">
        <f>+F12</f>
        <v>19100</v>
      </c>
      <c r="G11" s="6">
        <f>+G12</f>
        <v>19100</v>
      </c>
      <c r="H11" s="6">
        <f>+H12</f>
        <v>130000</v>
      </c>
      <c r="I11" s="7">
        <f t="shared" si="0"/>
        <v>680.6282722513089</v>
      </c>
      <c r="J11" s="7">
        <f t="shared" si="1"/>
        <v>680.6282722513089</v>
      </c>
    </row>
    <row r="12" spans="2:10" s="8" customFormat="1" ht="12.75">
      <c r="B12" s="9"/>
      <c r="C12" s="9"/>
      <c r="D12" s="9" t="s">
        <v>40</v>
      </c>
      <c r="E12" s="9" t="s">
        <v>39</v>
      </c>
      <c r="F12" s="10">
        <v>19100</v>
      </c>
      <c r="G12" s="10">
        <v>19100</v>
      </c>
      <c r="H12" s="10">
        <v>130000</v>
      </c>
      <c r="I12" s="11">
        <f t="shared" si="0"/>
        <v>680.6282722513089</v>
      </c>
      <c r="J12" s="11">
        <f t="shared" si="1"/>
        <v>680.6282722513089</v>
      </c>
    </row>
    <row r="13" spans="1:10" s="4" customFormat="1" ht="17.25">
      <c r="A13" s="5" t="s">
        <v>16</v>
      </c>
      <c r="B13" s="5"/>
      <c r="C13" s="5" t="s">
        <v>42</v>
      </c>
      <c r="D13" s="5"/>
      <c r="E13" s="5" t="s">
        <v>43</v>
      </c>
      <c r="F13" s="6">
        <f>+F14</f>
        <v>62100</v>
      </c>
      <c r="G13" s="6">
        <f>+G14</f>
        <v>62100</v>
      </c>
      <c r="H13" s="6">
        <f>+H14</f>
        <v>120000</v>
      </c>
      <c r="I13" s="7">
        <f t="shared" si="0"/>
        <v>193.23671497584542</v>
      </c>
      <c r="J13" s="7">
        <f t="shared" si="1"/>
        <v>193.23671497584542</v>
      </c>
    </row>
    <row r="14" spans="2:10" s="8" customFormat="1" ht="12.75">
      <c r="B14" s="9"/>
      <c r="C14" s="9"/>
      <c r="D14" s="9" t="s">
        <v>44</v>
      </c>
      <c r="E14" s="9" t="s">
        <v>45</v>
      </c>
      <c r="F14" s="10">
        <v>62100</v>
      </c>
      <c r="G14" s="10">
        <v>62100</v>
      </c>
      <c r="H14" s="10">
        <v>120000</v>
      </c>
      <c r="I14" s="11">
        <f t="shared" si="0"/>
        <v>193.23671497584542</v>
      </c>
      <c r="J14" s="11">
        <f t="shared" si="1"/>
        <v>193.23671497584542</v>
      </c>
    </row>
    <row r="15" spans="1:10" s="4" customFormat="1" ht="17.25">
      <c r="A15" s="5" t="s">
        <v>17</v>
      </c>
      <c r="B15" s="5"/>
      <c r="C15" s="5" t="s">
        <v>47</v>
      </c>
      <c r="D15" s="5"/>
      <c r="E15" s="5" t="s">
        <v>48</v>
      </c>
      <c r="F15" s="6">
        <f>+F16</f>
        <v>317300</v>
      </c>
      <c r="G15" s="6">
        <f>+G16</f>
        <v>317300</v>
      </c>
      <c r="H15" s="6">
        <f>+H16</f>
        <v>591500</v>
      </c>
      <c r="I15" s="7">
        <f t="shared" si="0"/>
        <v>186.4166404034037</v>
      </c>
      <c r="J15" s="7">
        <f t="shared" si="1"/>
        <v>186.4166404034037</v>
      </c>
    </row>
    <row r="16" spans="2:10" s="8" customFormat="1" ht="12.75">
      <c r="B16" s="9"/>
      <c r="C16" s="9"/>
      <c r="D16" s="9" t="s">
        <v>49</v>
      </c>
      <c r="E16" s="9" t="s">
        <v>50</v>
      </c>
      <c r="F16" s="10">
        <v>317300</v>
      </c>
      <c r="G16" s="10">
        <v>317300</v>
      </c>
      <c r="H16" s="10">
        <v>591500</v>
      </c>
      <c r="I16" s="11">
        <f t="shared" si="0"/>
        <v>186.4166404034037</v>
      </c>
      <c r="J16" s="11">
        <f t="shared" si="1"/>
        <v>186.4166404034037</v>
      </c>
    </row>
    <row r="17" spans="1:10" s="4" customFormat="1" ht="17.25">
      <c r="A17" s="5" t="s">
        <v>19</v>
      </c>
      <c r="B17" s="5"/>
      <c r="C17" s="5" t="s">
        <v>52</v>
      </c>
      <c r="D17" s="5"/>
      <c r="E17" s="5" t="s">
        <v>53</v>
      </c>
      <c r="F17" s="6">
        <f>+F18</f>
        <v>2700</v>
      </c>
      <c r="G17" s="6">
        <f>+G18</f>
        <v>2700</v>
      </c>
      <c r="H17" s="6">
        <f>+H18</f>
        <v>0</v>
      </c>
      <c r="I17" s="7">
        <f t="shared" si="0"/>
        <v>0</v>
      </c>
      <c r="J17" s="7">
        <f t="shared" si="1"/>
        <v>0</v>
      </c>
    </row>
    <row r="18" spans="2:10" s="8" customFormat="1" ht="12.75">
      <c r="B18" s="9"/>
      <c r="C18" s="9"/>
      <c r="D18" s="9" t="s">
        <v>54</v>
      </c>
      <c r="E18" s="9" t="s">
        <v>55</v>
      </c>
      <c r="F18" s="10">
        <v>2700</v>
      </c>
      <c r="G18" s="10">
        <v>2700</v>
      </c>
      <c r="H18" s="10">
        <v>0</v>
      </c>
      <c r="I18" s="11">
        <f t="shared" si="0"/>
        <v>0</v>
      </c>
      <c r="J18" s="11">
        <f t="shared" si="1"/>
        <v>0</v>
      </c>
    </row>
    <row r="19" spans="1:10" s="4" customFormat="1" ht="17.25">
      <c r="A19" s="5" t="s">
        <v>20</v>
      </c>
      <c r="B19" s="5"/>
      <c r="C19" s="5" t="s">
        <v>57</v>
      </c>
      <c r="D19" s="5"/>
      <c r="E19" s="5" t="s">
        <v>58</v>
      </c>
      <c r="F19" s="6">
        <f>+F20</f>
        <v>64900</v>
      </c>
      <c r="G19" s="6">
        <f>+G20</f>
        <v>64900</v>
      </c>
      <c r="H19" s="6">
        <f>+H20</f>
        <v>64900</v>
      </c>
      <c r="I19" s="7">
        <f t="shared" si="0"/>
        <v>100</v>
      </c>
      <c r="J19" s="7">
        <f t="shared" si="1"/>
        <v>100</v>
      </c>
    </row>
    <row r="20" spans="2:10" s="8" customFormat="1" ht="12.75">
      <c r="B20" s="9"/>
      <c r="C20" s="9"/>
      <c r="D20" s="9" t="s">
        <v>59</v>
      </c>
      <c r="E20" s="9" t="s">
        <v>58</v>
      </c>
      <c r="F20" s="10">
        <v>64900</v>
      </c>
      <c r="G20" s="10">
        <v>64900</v>
      </c>
      <c r="H20" s="10">
        <v>64900</v>
      </c>
      <c r="I20" s="11">
        <f t="shared" si="0"/>
        <v>100</v>
      </c>
      <c r="J20" s="11">
        <f t="shared" si="1"/>
        <v>100</v>
      </c>
    </row>
    <row r="21" spans="1:10" s="4" customFormat="1" ht="17.25">
      <c r="A21" s="5" t="s">
        <v>21</v>
      </c>
      <c r="B21" s="5"/>
      <c r="C21" s="5" t="s">
        <v>61</v>
      </c>
      <c r="D21" s="5"/>
      <c r="E21" s="5" t="s">
        <v>62</v>
      </c>
      <c r="F21" s="6">
        <f>+F22</f>
        <v>900</v>
      </c>
      <c r="G21" s="6">
        <f>+G22</f>
        <v>900</v>
      </c>
      <c r="H21" s="6">
        <f>+H22</f>
        <v>0</v>
      </c>
      <c r="I21" s="7">
        <f t="shared" si="0"/>
        <v>0</v>
      </c>
      <c r="J21" s="7">
        <f t="shared" si="1"/>
        <v>0</v>
      </c>
    </row>
    <row r="22" spans="2:10" s="8" customFormat="1" ht="12.75">
      <c r="B22" s="9"/>
      <c r="C22" s="9"/>
      <c r="D22" s="9" t="s">
        <v>63</v>
      </c>
      <c r="E22" s="9" t="s">
        <v>64</v>
      </c>
      <c r="F22" s="10">
        <v>900</v>
      </c>
      <c r="G22" s="10">
        <v>900</v>
      </c>
      <c r="H22" s="10">
        <v>0</v>
      </c>
      <c r="I22" s="11">
        <f t="shared" si="0"/>
        <v>0</v>
      </c>
      <c r="J22" s="11">
        <f t="shared" si="1"/>
        <v>0</v>
      </c>
    </row>
    <row r="23" spans="1:10" s="4" customFormat="1" ht="17.25">
      <c r="A23" s="5" t="s">
        <v>22</v>
      </c>
      <c r="B23" s="5"/>
      <c r="C23" s="5" t="s">
        <v>66</v>
      </c>
      <c r="D23" s="5"/>
      <c r="E23" s="5" t="s">
        <v>67</v>
      </c>
      <c r="F23" s="6">
        <f>+F24</f>
        <v>17100</v>
      </c>
      <c r="G23" s="6">
        <f>+G24</f>
        <v>17100</v>
      </c>
      <c r="H23" s="6">
        <f>+H24</f>
        <v>23000</v>
      </c>
      <c r="I23" s="7">
        <f t="shared" si="0"/>
        <v>134.5029239766082</v>
      </c>
      <c r="J23" s="7">
        <f t="shared" si="1"/>
        <v>134.5029239766082</v>
      </c>
    </row>
    <row r="24" spans="2:10" s="8" customFormat="1" ht="12.75">
      <c r="B24" s="9"/>
      <c r="C24" s="9"/>
      <c r="D24" s="9" t="s">
        <v>63</v>
      </c>
      <c r="E24" s="9" t="s">
        <v>64</v>
      </c>
      <c r="F24" s="10">
        <v>17100</v>
      </c>
      <c r="G24" s="10">
        <v>17100</v>
      </c>
      <c r="H24" s="10">
        <v>23000</v>
      </c>
      <c r="I24" s="11">
        <f t="shared" si="0"/>
        <v>134.5029239766082</v>
      </c>
      <c r="J24" s="11">
        <f t="shared" si="1"/>
        <v>134.5029239766082</v>
      </c>
    </row>
    <row r="25" spans="1:10" s="4" customFormat="1" ht="17.25">
      <c r="A25" s="5" t="s">
        <v>23</v>
      </c>
      <c r="B25" s="5"/>
      <c r="C25" s="5" t="s">
        <v>69</v>
      </c>
      <c r="D25" s="5"/>
      <c r="E25" s="5" t="s">
        <v>70</v>
      </c>
      <c r="F25" s="6">
        <f>+F26</f>
        <v>14600</v>
      </c>
      <c r="G25" s="6">
        <f>+G26</f>
        <v>14600</v>
      </c>
      <c r="H25" s="6">
        <f>+H26</f>
        <v>14600</v>
      </c>
      <c r="I25" s="7">
        <f t="shared" si="0"/>
        <v>100</v>
      </c>
      <c r="J25" s="7">
        <f t="shared" si="1"/>
        <v>100</v>
      </c>
    </row>
    <row r="26" spans="2:10" s="8" customFormat="1" ht="12.75">
      <c r="B26" s="9"/>
      <c r="C26" s="9"/>
      <c r="D26" s="9" t="s">
        <v>71</v>
      </c>
      <c r="E26" s="9" t="s">
        <v>72</v>
      </c>
      <c r="F26" s="10">
        <v>14600</v>
      </c>
      <c r="G26" s="10">
        <v>14600</v>
      </c>
      <c r="H26" s="10">
        <v>14600</v>
      </c>
      <c r="I26" s="11">
        <f t="shared" si="0"/>
        <v>100</v>
      </c>
      <c r="J26" s="11">
        <f t="shared" si="1"/>
        <v>100</v>
      </c>
    </row>
    <row r="27" spans="1:10" s="4" customFormat="1" ht="17.25">
      <c r="A27" s="5" t="s">
        <v>24</v>
      </c>
      <c r="B27" s="5"/>
      <c r="C27" s="5" t="s">
        <v>74</v>
      </c>
      <c r="D27" s="5"/>
      <c r="E27" s="5" t="s">
        <v>75</v>
      </c>
      <c r="F27" s="6">
        <f>+F28</f>
        <v>11500</v>
      </c>
      <c r="G27" s="6">
        <f>+G28</f>
        <v>11500</v>
      </c>
      <c r="H27" s="6">
        <f>+H28</f>
        <v>9700</v>
      </c>
      <c r="I27" s="7">
        <f t="shared" si="0"/>
        <v>84.34782608695653</v>
      </c>
      <c r="J27" s="7">
        <f t="shared" si="1"/>
        <v>84.34782608695653</v>
      </c>
    </row>
    <row r="28" spans="2:10" s="8" customFormat="1" ht="12.75">
      <c r="B28" s="9"/>
      <c r="C28" s="9"/>
      <c r="D28" s="9" t="s">
        <v>76</v>
      </c>
      <c r="E28" s="9" t="s">
        <v>77</v>
      </c>
      <c r="F28" s="10">
        <v>11500</v>
      </c>
      <c r="G28" s="10">
        <v>11500</v>
      </c>
      <c r="H28" s="10">
        <v>9700</v>
      </c>
      <c r="I28" s="11">
        <f t="shared" si="0"/>
        <v>84.34782608695653</v>
      </c>
      <c r="J28" s="11">
        <f t="shared" si="1"/>
        <v>84.34782608695653</v>
      </c>
    </row>
    <row r="29" spans="1:10" s="4" customFormat="1" ht="17.25">
      <c r="A29" s="5" t="s">
        <v>25</v>
      </c>
      <c r="B29" s="5"/>
      <c r="C29" s="5" t="s">
        <v>79</v>
      </c>
      <c r="D29" s="5"/>
      <c r="E29" s="5" t="s">
        <v>80</v>
      </c>
      <c r="F29" s="6">
        <f>+F30</f>
        <v>3200</v>
      </c>
      <c r="G29" s="6">
        <f>+G30</f>
        <v>3200</v>
      </c>
      <c r="H29" s="6">
        <f>+H30</f>
        <v>1800</v>
      </c>
      <c r="I29" s="7">
        <f t="shared" si="0"/>
        <v>56.25</v>
      </c>
      <c r="J29" s="7">
        <f t="shared" si="1"/>
        <v>56.25</v>
      </c>
    </row>
    <row r="30" spans="2:10" s="8" customFormat="1" ht="12.75">
      <c r="B30" s="9"/>
      <c r="C30" s="9"/>
      <c r="D30" s="9" t="s">
        <v>81</v>
      </c>
      <c r="E30" s="9" t="s">
        <v>82</v>
      </c>
      <c r="F30" s="10">
        <v>3200</v>
      </c>
      <c r="G30" s="10">
        <v>3200</v>
      </c>
      <c r="H30" s="10">
        <v>1800</v>
      </c>
      <c r="I30" s="11">
        <f t="shared" si="0"/>
        <v>56.25</v>
      </c>
      <c r="J30" s="11">
        <f t="shared" si="1"/>
        <v>56.25</v>
      </c>
    </row>
    <row r="31" spans="1:10" s="4" customFormat="1" ht="17.25">
      <c r="A31" s="5" t="s">
        <v>26</v>
      </c>
      <c r="B31" s="5"/>
      <c r="C31" s="5" t="s">
        <v>84</v>
      </c>
      <c r="D31" s="5"/>
      <c r="E31" s="5" t="s">
        <v>85</v>
      </c>
      <c r="F31" s="6">
        <f>+F32</f>
        <v>3200</v>
      </c>
      <c r="G31" s="6">
        <f>+G32</f>
        <v>3200</v>
      </c>
      <c r="H31" s="6">
        <f>+H32</f>
        <v>2100</v>
      </c>
      <c r="I31" s="7">
        <f t="shared" si="0"/>
        <v>65.625</v>
      </c>
      <c r="J31" s="7">
        <f t="shared" si="1"/>
        <v>65.625</v>
      </c>
    </row>
    <row r="32" spans="2:10" s="8" customFormat="1" ht="12.75">
      <c r="B32" s="9"/>
      <c r="C32" s="9"/>
      <c r="D32" s="9" t="s">
        <v>86</v>
      </c>
      <c r="E32" s="9" t="s">
        <v>85</v>
      </c>
      <c r="F32" s="10">
        <v>3200</v>
      </c>
      <c r="G32" s="10">
        <v>3200</v>
      </c>
      <c r="H32" s="10">
        <v>2100</v>
      </c>
      <c r="I32" s="11">
        <f t="shared" si="0"/>
        <v>65.625</v>
      </c>
      <c r="J32" s="11">
        <f t="shared" si="1"/>
        <v>65.625</v>
      </c>
    </row>
    <row r="33" spans="1:10" s="4" customFormat="1" ht="17.25">
      <c r="A33" s="5" t="s">
        <v>27</v>
      </c>
      <c r="B33" s="5"/>
      <c r="C33" s="5" t="s">
        <v>449</v>
      </c>
      <c r="D33" s="5"/>
      <c r="E33" s="5" t="s">
        <v>450</v>
      </c>
      <c r="F33" s="6">
        <f>+F34</f>
        <v>0</v>
      </c>
      <c r="G33" s="6">
        <f>+G34</f>
        <v>0</v>
      </c>
      <c r="H33" s="6">
        <f>+H34</f>
        <v>7200</v>
      </c>
      <c r="I33" s="7" t="str">
        <f t="shared" si="0"/>
        <v>**.**</v>
      </c>
      <c r="J33" s="7" t="str">
        <f t="shared" si="1"/>
        <v>**.**</v>
      </c>
    </row>
    <row r="34" spans="2:10" s="8" customFormat="1" ht="12.75">
      <c r="B34" s="9"/>
      <c r="C34" s="9"/>
      <c r="D34" s="9" t="s">
        <v>451</v>
      </c>
      <c r="E34" s="9" t="s">
        <v>452</v>
      </c>
      <c r="F34" s="10">
        <v>0</v>
      </c>
      <c r="G34" s="10">
        <v>0</v>
      </c>
      <c r="H34" s="10">
        <v>7200</v>
      </c>
      <c r="I34" s="11" t="str">
        <f t="shared" si="0"/>
        <v>**.**</v>
      </c>
      <c r="J34" s="11" t="str">
        <f t="shared" si="1"/>
        <v>**.**</v>
      </c>
    </row>
    <row r="35" spans="1:10" s="4" customFormat="1" ht="17.25">
      <c r="A35" s="5" t="s">
        <v>28</v>
      </c>
      <c r="B35" s="5"/>
      <c r="C35" s="5" t="s">
        <v>88</v>
      </c>
      <c r="D35" s="5"/>
      <c r="E35" s="5" t="s">
        <v>89</v>
      </c>
      <c r="F35" s="6">
        <f>+F36</f>
        <v>56300</v>
      </c>
      <c r="G35" s="6">
        <f>+G36</f>
        <v>56300</v>
      </c>
      <c r="H35" s="6">
        <f>+H36</f>
        <v>67000</v>
      </c>
      <c r="I35" s="7">
        <f t="shared" si="0"/>
        <v>119.00532859680284</v>
      </c>
      <c r="J35" s="7">
        <f t="shared" si="1"/>
        <v>119.00532859680284</v>
      </c>
    </row>
    <row r="36" spans="2:10" s="8" customFormat="1" ht="12.75">
      <c r="B36" s="9"/>
      <c r="C36" s="9"/>
      <c r="D36" s="9" t="s">
        <v>90</v>
      </c>
      <c r="E36" s="9" t="s">
        <v>89</v>
      </c>
      <c r="F36" s="10">
        <v>56300</v>
      </c>
      <c r="G36" s="10">
        <v>56300</v>
      </c>
      <c r="H36" s="10">
        <v>67000</v>
      </c>
      <c r="I36" s="11">
        <f t="shared" si="0"/>
        <v>119.00532859680284</v>
      </c>
      <c r="J36" s="11">
        <f t="shared" si="1"/>
        <v>119.00532859680284</v>
      </c>
    </row>
    <row r="37" spans="1:10" s="4" customFormat="1" ht="17.25">
      <c r="A37" s="5" t="s">
        <v>29</v>
      </c>
      <c r="B37" s="5"/>
      <c r="C37" s="5" t="s">
        <v>92</v>
      </c>
      <c r="D37" s="5"/>
      <c r="E37" s="5" t="s">
        <v>427</v>
      </c>
      <c r="F37" s="6">
        <f>+F38</f>
        <v>779300</v>
      </c>
      <c r="G37" s="6">
        <f>+G38</f>
        <v>779300</v>
      </c>
      <c r="H37" s="6">
        <f>+H38</f>
        <v>0</v>
      </c>
      <c r="I37" s="7">
        <f t="shared" si="0"/>
        <v>0</v>
      </c>
      <c r="J37" s="7">
        <f t="shared" si="1"/>
        <v>0</v>
      </c>
    </row>
    <row r="38" spans="2:10" s="8" customFormat="1" ht="12.75">
      <c r="B38" s="9"/>
      <c r="C38" s="9"/>
      <c r="D38" s="9" t="s">
        <v>93</v>
      </c>
      <c r="E38" s="9" t="s">
        <v>94</v>
      </c>
      <c r="F38" s="10">
        <v>779300</v>
      </c>
      <c r="G38" s="10">
        <v>779300</v>
      </c>
      <c r="H38" s="10">
        <v>0</v>
      </c>
      <c r="I38" s="11">
        <f t="shared" si="0"/>
        <v>0</v>
      </c>
      <c r="J38" s="11">
        <f t="shared" si="1"/>
        <v>0</v>
      </c>
    </row>
    <row r="39" spans="1:10" s="4" customFormat="1" ht="17.25">
      <c r="A39" s="5" t="s">
        <v>30</v>
      </c>
      <c r="B39" s="5"/>
      <c r="C39" s="5" t="s">
        <v>96</v>
      </c>
      <c r="D39" s="5"/>
      <c r="E39" s="5" t="s">
        <v>97</v>
      </c>
      <c r="F39" s="6">
        <f>+F40</f>
        <v>428300</v>
      </c>
      <c r="G39" s="6">
        <f>+G40</f>
        <v>428300</v>
      </c>
      <c r="H39" s="6">
        <f>+H40</f>
        <v>415565</v>
      </c>
      <c r="I39" s="7">
        <f t="shared" si="0"/>
        <v>97.02661685734299</v>
      </c>
      <c r="J39" s="7">
        <f t="shared" si="1"/>
        <v>97.02661685734299</v>
      </c>
    </row>
    <row r="40" spans="2:10" s="8" customFormat="1" ht="12.75">
      <c r="B40" s="9"/>
      <c r="C40" s="9"/>
      <c r="D40" s="9" t="s">
        <v>98</v>
      </c>
      <c r="E40" s="9" t="s">
        <v>97</v>
      </c>
      <c r="F40" s="10">
        <v>428300</v>
      </c>
      <c r="G40" s="10">
        <v>428300</v>
      </c>
      <c r="H40" s="10">
        <v>415565</v>
      </c>
      <c r="I40" s="11">
        <f t="shared" si="0"/>
        <v>97.02661685734299</v>
      </c>
      <c r="J40" s="11">
        <f t="shared" si="1"/>
        <v>97.02661685734299</v>
      </c>
    </row>
    <row r="41" spans="1:10" s="4" customFormat="1" ht="17.25">
      <c r="A41" s="5" t="s">
        <v>31</v>
      </c>
      <c r="B41" s="5"/>
      <c r="C41" s="5" t="s">
        <v>100</v>
      </c>
      <c r="D41" s="5"/>
      <c r="E41" s="5" t="s">
        <v>101</v>
      </c>
      <c r="F41" s="6">
        <f>+F42</f>
        <v>191500</v>
      </c>
      <c r="G41" s="6">
        <f>+G42</f>
        <v>191500</v>
      </c>
      <c r="H41" s="6">
        <f>+H42</f>
        <v>209626</v>
      </c>
      <c r="I41" s="7">
        <f t="shared" si="0"/>
        <v>109.46527415143603</v>
      </c>
      <c r="J41" s="7">
        <f t="shared" si="1"/>
        <v>109.46527415143603</v>
      </c>
    </row>
    <row r="42" spans="2:10" s="8" customFormat="1" ht="12.75">
      <c r="B42" s="9"/>
      <c r="C42" s="9"/>
      <c r="D42" s="9" t="s">
        <v>102</v>
      </c>
      <c r="E42" s="9" t="s">
        <v>103</v>
      </c>
      <c r="F42" s="10">
        <v>191500</v>
      </c>
      <c r="G42" s="10">
        <v>191500</v>
      </c>
      <c r="H42" s="10">
        <v>209626</v>
      </c>
      <c r="I42" s="11">
        <f t="shared" si="0"/>
        <v>109.46527415143603</v>
      </c>
      <c r="J42" s="11">
        <f t="shared" si="1"/>
        <v>109.46527415143603</v>
      </c>
    </row>
    <row r="43" spans="1:10" s="4" customFormat="1" ht="17.25">
      <c r="A43" s="5" t="s">
        <v>32</v>
      </c>
      <c r="B43" s="5"/>
      <c r="C43" s="5" t="s">
        <v>105</v>
      </c>
      <c r="D43" s="5"/>
      <c r="E43" s="5" t="s">
        <v>106</v>
      </c>
      <c r="F43" s="6">
        <f>+F44</f>
        <v>4400</v>
      </c>
      <c r="G43" s="6">
        <f>+G44</f>
        <v>4400</v>
      </c>
      <c r="H43" s="6">
        <f>+H44</f>
        <v>4400</v>
      </c>
      <c r="I43" s="7">
        <f t="shared" si="0"/>
        <v>100</v>
      </c>
      <c r="J43" s="7">
        <f t="shared" si="1"/>
        <v>100</v>
      </c>
    </row>
    <row r="44" spans="2:10" s="8" customFormat="1" ht="12.75">
      <c r="B44" s="9"/>
      <c r="C44" s="9"/>
      <c r="D44" s="9" t="s">
        <v>107</v>
      </c>
      <c r="E44" s="9" t="s">
        <v>108</v>
      </c>
      <c r="F44" s="10">
        <v>4400</v>
      </c>
      <c r="G44" s="10">
        <v>4400</v>
      </c>
      <c r="H44" s="10">
        <v>4400</v>
      </c>
      <c r="I44" s="11">
        <f t="shared" si="0"/>
        <v>100</v>
      </c>
      <c r="J44" s="11">
        <f t="shared" si="1"/>
        <v>100</v>
      </c>
    </row>
    <row r="45" spans="1:10" s="4" customFormat="1" ht="17.25">
      <c r="A45" s="5" t="s">
        <v>33</v>
      </c>
      <c r="B45" s="5"/>
      <c r="C45" s="5" t="s">
        <v>110</v>
      </c>
      <c r="D45" s="5"/>
      <c r="E45" s="5" t="s">
        <v>111</v>
      </c>
      <c r="F45" s="6">
        <f>+F46</f>
        <v>4400</v>
      </c>
      <c r="G45" s="6">
        <f>+G46</f>
        <v>4400</v>
      </c>
      <c r="H45" s="6">
        <f>+H46</f>
        <v>1600</v>
      </c>
      <c r="I45" s="7">
        <f t="shared" si="0"/>
        <v>36.36363636363637</v>
      </c>
      <c r="J45" s="7">
        <f t="shared" si="1"/>
        <v>36.36363636363637</v>
      </c>
    </row>
    <row r="46" spans="2:10" s="8" customFormat="1" ht="12.75">
      <c r="B46" s="9"/>
      <c r="C46" s="9"/>
      <c r="D46" s="9" t="s">
        <v>112</v>
      </c>
      <c r="E46" s="9" t="s">
        <v>113</v>
      </c>
      <c r="F46" s="10">
        <v>4400</v>
      </c>
      <c r="G46" s="10">
        <v>4400</v>
      </c>
      <c r="H46" s="10">
        <v>1600</v>
      </c>
      <c r="I46" s="11">
        <f t="shared" si="0"/>
        <v>36.36363636363637</v>
      </c>
      <c r="J46" s="11">
        <f t="shared" si="1"/>
        <v>36.36363636363637</v>
      </c>
    </row>
    <row r="47" spans="1:10" s="4" customFormat="1" ht="17.25">
      <c r="A47" s="5" t="s">
        <v>37</v>
      </c>
      <c r="B47" s="5"/>
      <c r="C47" s="5" t="s">
        <v>115</v>
      </c>
      <c r="D47" s="5"/>
      <c r="E47" s="5" t="s">
        <v>116</v>
      </c>
      <c r="F47" s="6">
        <f>+F48</f>
        <v>146100</v>
      </c>
      <c r="G47" s="6">
        <f>+G48</f>
        <v>146100</v>
      </c>
      <c r="H47" s="6">
        <f>+H48</f>
        <v>10000</v>
      </c>
      <c r="I47" s="7">
        <f t="shared" si="0"/>
        <v>6.844626967830253</v>
      </c>
      <c r="J47" s="7">
        <f t="shared" si="1"/>
        <v>6.844626967830253</v>
      </c>
    </row>
    <row r="48" spans="2:10" s="8" customFormat="1" ht="12.75">
      <c r="B48" s="9"/>
      <c r="C48" s="9"/>
      <c r="D48" s="9" t="s">
        <v>117</v>
      </c>
      <c r="E48" s="9" t="s">
        <v>118</v>
      </c>
      <c r="F48" s="10">
        <v>146100</v>
      </c>
      <c r="G48" s="10">
        <v>146100</v>
      </c>
      <c r="H48" s="10">
        <v>10000</v>
      </c>
      <c r="I48" s="11">
        <f t="shared" si="0"/>
        <v>6.844626967830253</v>
      </c>
      <c r="J48" s="11">
        <f t="shared" si="1"/>
        <v>6.844626967830253</v>
      </c>
    </row>
    <row r="49" spans="1:10" s="4" customFormat="1" ht="17.25">
      <c r="A49" s="5" t="s">
        <v>41</v>
      </c>
      <c r="B49" s="5"/>
      <c r="C49" s="5" t="s">
        <v>120</v>
      </c>
      <c r="D49" s="5"/>
      <c r="E49" s="5" t="s">
        <v>121</v>
      </c>
      <c r="F49" s="6">
        <f>+F50</f>
        <v>35800</v>
      </c>
      <c r="G49" s="6">
        <f>+G50</f>
        <v>35800</v>
      </c>
      <c r="H49" s="6">
        <f>+H50</f>
        <v>40000</v>
      </c>
      <c r="I49" s="7">
        <f t="shared" si="0"/>
        <v>111.73184357541899</v>
      </c>
      <c r="J49" s="7">
        <f t="shared" si="1"/>
        <v>111.73184357541899</v>
      </c>
    </row>
    <row r="50" spans="2:10" s="8" customFormat="1" ht="12.75">
      <c r="B50" s="9"/>
      <c r="C50" s="9"/>
      <c r="D50" s="9" t="s">
        <v>122</v>
      </c>
      <c r="E50" s="9" t="s">
        <v>123</v>
      </c>
      <c r="F50" s="10">
        <v>35800</v>
      </c>
      <c r="G50" s="10">
        <v>35800</v>
      </c>
      <c r="H50" s="10">
        <v>40000</v>
      </c>
      <c r="I50" s="11">
        <f t="shared" si="0"/>
        <v>111.73184357541899</v>
      </c>
      <c r="J50" s="11">
        <f t="shared" si="1"/>
        <v>111.73184357541899</v>
      </c>
    </row>
    <row r="51" spans="1:10" s="4" customFormat="1" ht="17.25">
      <c r="A51" s="5" t="s">
        <v>46</v>
      </c>
      <c r="B51" s="5"/>
      <c r="C51" s="5" t="s">
        <v>125</v>
      </c>
      <c r="D51" s="5"/>
      <c r="E51" s="5" t="s">
        <v>126</v>
      </c>
      <c r="F51" s="6">
        <f>+F52+F53</f>
        <v>34500</v>
      </c>
      <c r="G51" s="6">
        <f>+G52+G53</f>
        <v>34500</v>
      </c>
      <c r="H51" s="6">
        <f>+H52+H53</f>
        <v>9000</v>
      </c>
      <c r="I51" s="7">
        <f t="shared" si="0"/>
        <v>26.08695652173913</v>
      </c>
      <c r="J51" s="7">
        <f t="shared" si="1"/>
        <v>26.08695652173913</v>
      </c>
    </row>
    <row r="52" spans="2:10" s="8" customFormat="1" ht="12.75">
      <c r="B52" s="9"/>
      <c r="C52" s="9"/>
      <c r="D52" s="9" t="s">
        <v>127</v>
      </c>
      <c r="E52" s="9" t="s">
        <v>128</v>
      </c>
      <c r="F52" s="10">
        <v>13600</v>
      </c>
      <c r="G52" s="10">
        <v>13600</v>
      </c>
      <c r="H52" s="10">
        <v>0</v>
      </c>
      <c r="I52" s="11">
        <f t="shared" si="0"/>
        <v>0</v>
      </c>
      <c r="J52" s="11">
        <f t="shared" si="1"/>
        <v>0</v>
      </c>
    </row>
    <row r="53" spans="2:10" s="8" customFormat="1" ht="12.75">
      <c r="B53" s="9"/>
      <c r="C53" s="9"/>
      <c r="D53" s="9" t="s">
        <v>129</v>
      </c>
      <c r="E53" s="9" t="s">
        <v>130</v>
      </c>
      <c r="F53" s="10">
        <v>20900</v>
      </c>
      <c r="G53" s="10">
        <v>20900</v>
      </c>
      <c r="H53" s="10">
        <v>9000</v>
      </c>
      <c r="I53" s="11">
        <f t="shared" si="0"/>
        <v>43.0622009569378</v>
      </c>
      <c r="J53" s="11">
        <f t="shared" si="1"/>
        <v>43.0622009569378</v>
      </c>
    </row>
    <row r="54" spans="1:10" s="4" customFormat="1" ht="17.25">
      <c r="A54" s="5" t="s">
        <v>51</v>
      </c>
      <c r="B54" s="5"/>
      <c r="C54" s="5" t="s">
        <v>132</v>
      </c>
      <c r="D54" s="5"/>
      <c r="E54" s="5" t="s">
        <v>133</v>
      </c>
      <c r="F54" s="6">
        <f>+F55</f>
        <v>17700</v>
      </c>
      <c r="G54" s="6">
        <f>+G55</f>
        <v>17700</v>
      </c>
      <c r="H54" s="6">
        <f>+H55</f>
        <v>28000</v>
      </c>
      <c r="I54" s="7">
        <f t="shared" si="0"/>
        <v>158.19209039548022</v>
      </c>
      <c r="J54" s="7">
        <f t="shared" si="1"/>
        <v>158.19209039548022</v>
      </c>
    </row>
    <row r="55" spans="2:10" s="8" customFormat="1" ht="12.75">
      <c r="B55" s="9"/>
      <c r="C55" s="9"/>
      <c r="D55" s="9" t="s">
        <v>134</v>
      </c>
      <c r="E55" s="9" t="s">
        <v>339</v>
      </c>
      <c r="F55" s="10">
        <v>17700</v>
      </c>
      <c r="G55" s="10">
        <v>17700</v>
      </c>
      <c r="H55" s="10">
        <v>28000</v>
      </c>
      <c r="I55" s="11">
        <f t="shared" si="0"/>
        <v>158.19209039548022</v>
      </c>
      <c r="J55" s="11">
        <f t="shared" si="1"/>
        <v>158.19209039548022</v>
      </c>
    </row>
    <row r="56" spans="1:10" s="4" customFormat="1" ht="17.25">
      <c r="A56" s="5" t="s">
        <v>56</v>
      </c>
      <c r="B56" s="5"/>
      <c r="C56" s="5" t="s">
        <v>137</v>
      </c>
      <c r="D56" s="5"/>
      <c r="E56" s="5" t="s">
        <v>138</v>
      </c>
      <c r="F56" s="6">
        <f>+F57</f>
        <v>11700</v>
      </c>
      <c r="G56" s="6">
        <f>+G57</f>
        <v>11700</v>
      </c>
      <c r="H56" s="6">
        <f>+H57</f>
        <v>13300</v>
      </c>
      <c r="I56" s="7">
        <f t="shared" si="0"/>
        <v>113.67521367521367</v>
      </c>
      <c r="J56" s="7">
        <f t="shared" si="1"/>
        <v>113.67521367521367</v>
      </c>
    </row>
    <row r="57" spans="2:10" s="8" customFormat="1" ht="12.75">
      <c r="B57" s="9"/>
      <c r="C57" s="9"/>
      <c r="D57" s="9" t="s">
        <v>139</v>
      </c>
      <c r="E57" s="9" t="s">
        <v>140</v>
      </c>
      <c r="F57" s="10">
        <v>11700</v>
      </c>
      <c r="G57" s="10">
        <v>11700</v>
      </c>
      <c r="H57" s="10">
        <v>13300</v>
      </c>
      <c r="I57" s="11">
        <f t="shared" si="0"/>
        <v>113.67521367521367</v>
      </c>
      <c r="J57" s="11">
        <f t="shared" si="1"/>
        <v>113.67521367521367</v>
      </c>
    </row>
    <row r="58" spans="1:10" s="4" customFormat="1" ht="17.25">
      <c r="A58" s="5" t="s">
        <v>60</v>
      </c>
      <c r="B58" s="5"/>
      <c r="C58" s="5" t="s">
        <v>143</v>
      </c>
      <c r="D58" s="5"/>
      <c r="E58" s="5" t="s">
        <v>144</v>
      </c>
      <c r="F58" s="6">
        <f>+F59</f>
        <v>62600</v>
      </c>
      <c r="G58" s="6">
        <f>+G59</f>
        <v>62600</v>
      </c>
      <c r="H58" s="6">
        <f>+H59</f>
        <v>60000</v>
      </c>
      <c r="I58" s="7">
        <f t="shared" si="0"/>
        <v>95.84664536741214</v>
      </c>
      <c r="J58" s="7">
        <f t="shared" si="1"/>
        <v>95.84664536741214</v>
      </c>
    </row>
    <row r="59" spans="2:10" s="8" customFormat="1" ht="12.75">
      <c r="B59" s="9"/>
      <c r="C59" s="9"/>
      <c r="D59" s="9" t="s">
        <v>145</v>
      </c>
      <c r="E59" s="9" t="s">
        <v>146</v>
      </c>
      <c r="F59" s="10">
        <v>62600</v>
      </c>
      <c r="G59" s="10">
        <v>62600</v>
      </c>
      <c r="H59" s="10">
        <v>60000</v>
      </c>
      <c r="I59" s="11">
        <f t="shared" si="0"/>
        <v>95.84664536741214</v>
      </c>
      <c r="J59" s="11">
        <f t="shared" si="1"/>
        <v>95.84664536741214</v>
      </c>
    </row>
    <row r="60" spans="1:10" s="4" customFormat="1" ht="17.25">
      <c r="A60" s="5" t="s">
        <v>65</v>
      </c>
      <c r="B60" s="5"/>
      <c r="C60" s="5" t="s">
        <v>148</v>
      </c>
      <c r="D60" s="5"/>
      <c r="E60" s="5" t="s">
        <v>149</v>
      </c>
      <c r="F60" s="6">
        <f>+F61</f>
        <v>121000</v>
      </c>
      <c r="G60" s="6">
        <f>+G61</f>
        <v>121000</v>
      </c>
      <c r="H60" s="6">
        <f>+H61</f>
        <v>121000</v>
      </c>
      <c r="I60" s="7">
        <f t="shared" si="0"/>
        <v>100</v>
      </c>
      <c r="J60" s="7">
        <f t="shared" si="1"/>
        <v>100</v>
      </c>
    </row>
    <row r="61" spans="2:10" s="8" customFormat="1" ht="12.75">
      <c r="B61" s="9"/>
      <c r="C61" s="9"/>
      <c r="D61" s="9" t="s">
        <v>150</v>
      </c>
      <c r="E61" s="9" t="s">
        <v>151</v>
      </c>
      <c r="F61" s="10">
        <v>121000</v>
      </c>
      <c r="G61" s="10">
        <v>121000</v>
      </c>
      <c r="H61" s="10">
        <v>121000</v>
      </c>
      <c r="I61" s="11">
        <f t="shared" si="0"/>
        <v>100</v>
      </c>
      <c r="J61" s="11">
        <f t="shared" si="1"/>
        <v>100</v>
      </c>
    </row>
    <row r="62" spans="1:10" s="4" customFormat="1" ht="17.25">
      <c r="A62" s="5" t="s">
        <v>68</v>
      </c>
      <c r="B62" s="5"/>
      <c r="C62" s="5" t="s">
        <v>155</v>
      </c>
      <c r="D62" s="5"/>
      <c r="E62" s="5" t="s">
        <v>156</v>
      </c>
      <c r="F62" s="6">
        <f>+F63</f>
        <v>47800</v>
      </c>
      <c r="G62" s="6">
        <f>+G63</f>
        <v>47800</v>
      </c>
      <c r="H62" s="6">
        <f>+H63</f>
        <v>47800</v>
      </c>
      <c r="I62" s="7">
        <f t="shared" si="0"/>
        <v>100</v>
      </c>
      <c r="J62" s="7">
        <f t="shared" si="1"/>
        <v>100</v>
      </c>
    </row>
    <row r="63" spans="2:10" s="8" customFormat="1" ht="12.75">
      <c r="B63" s="9"/>
      <c r="C63" s="9"/>
      <c r="D63" s="9" t="s">
        <v>139</v>
      </c>
      <c r="E63" s="9" t="s">
        <v>140</v>
      </c>
      <c r="F63" s="10">
        <v>47800</v>
      </c>
      <c r="G63" s="10">
        <v>47800</v>
      </c>
      <c r="H63" s="10">
        <v>47800</v>
      </c>
      <c r="I63" s="11">
        <f t="shared" si="0"/>
        <v>100</v>
      </c>
      <c r="J63" s="11">
        <f t="shared" si="1"/>
        <v>100</v>
      </c>
    </row>
    <row r="64" spans="1:10" s="4" customFormat="1" ht="17.25">
      <c r="A64" s="5" t="s">
        <v>73</v>
      </c>
      <c r="B64" s="5"/>
      <c r="C64" s="5" t="s">
        <v>162</v>
      </c>
      <c r="D64" s="5"/>
      <c r="E64" s="5" t="s">
        <v>428</v>
      </c>
      <c r="F64" s="6">
        <f>+F65</f>
        <v>751100</v>
      </c>
      <c r="G64" s="6">
        <f>+G65</f>
        <v>751100</v>
      </c>
      <c r="H64" s="6">
        <f>+H65</f>
        <v>148932</v>
      </c>
      <c r="I64" s="7">
        <f t="shared" si="0"/>
        <v>19.82851817334576</v>
      </c>
      <c r="J64" s="7">
        <f t="shared" si="1"/>
        <v>19.82851817334576</v>
      </c>
    </row>
    <row r="65" spans="2:10" s="8" customFormat="1" ht="12.75">
      <c r="B65" s="9"/>
      <c r="C65" s="9"/>
      <c r="D65" s="9" t="s">
        <v>139</v>
      </c>
      <c r="E65" s="9" t="s">
        <v>140</v>
      </c>
      <c r="F65" s="10">
        <v>751100</v>
      </c>
      <c r="G65" s="10">
        <v>751100</v>
      </c>
      <c r="H65" s="10">
        <v>148932</v>
      </c>
      <c r="I65" s="11">
        <f t="shared" si="0"/>
        <v>19.82851817334576</v>
      </c>
      <c r="J65" s="11">
        <f t="shared" si="1"/>
        <v>19.82851817334576</v>
      </c>
    </row>
    <row r="66" spans="1:10" s="4" customFormat="1" ht="17.25">
      <c r="A66" s="5" t="s">
        <v>78</v>
      </c>
      <c r="B66" s="5"/>
      <c r="C66" s="5" t="s">
        <v>164</v>
      </c>
      <c r="D66" s="5"/>
      <c r="E66" s="5" t="s">
        <v>165</v>
      </c>
      <c r="F66" s="6">
        <f>+F67</f>
        <v>83500</v>
      </c>
      <c r="G66" s="6">
        <f>+G67</f>
        <v>83500</v>
      </c>
      <c r="H66" s="6">
        <f>+H67</f>
        <v>50000</v>
      </c>
      <c r="I66" s="7">
        <f t="shared" si="0"/>
        <v>59.88023952095808</v>
      </c>
      <c r="J66" s="7">
        <f t="shared" si="1"/>
        <v>59.88023952095808</v>
      </c>
    </row>
    <row r="67" spans="2:10" s="8" customFormat="1" ht="12.75">
      <c r="B67" s="9"/>
      <c r="C67" s="9"/>
      <c r="D67" s="9" t="s">
        <v>139</v>
      </c>
      <c r="E67" s="9" t="s">
        <v>140</v>
      </c>
      <c r="F67" s="10">
        <v>83500</v>
      </c>
      <c r="G67" s="10">
        <v>83500</v>
      </c>
      <c r="H67" s="10">
        <v>50000</v>
      </c>
      <c r="I67" s="11">
        <f t="shared" si="0"/>
        <v>59.88023952095808</v>
      </c>
      <c r="J67" s="11">
        <f t="shared" si="1"/>
        <v>59.88023952095808</v>
      </c>
    </row>
    <row r="68" spans="1:10" s="4" customFormat="1" ht="17.25">
      <c r="A68" s="5" t="s">
        <v>83</v>
      </c>
      <c r="B68" s="5"/>
      <c r="C68" s="5" t="s">
        <v>167</v>
      </c>
      <c r="D68" s="5"/>
      <c r="E68" s="5" t="s">
        <v>168</v>
      </c>
      <c r="F68" s="6">
        <f>+F69</f>
        <v>83500</v>
      </c>
      <c r="G68" s="6">
        <f>+G69</f>
        <v>83500</v>
      </c>
      <c r="H68" s="6">
        <f>+H69</f>
        <v>83500</v>
      </c>
      <c r="I68" s="7">
        <f t="shared" si="0"/>
        <v>100</v>
      </c>
      <c r="J68" s="7">
        <f t="shared" si="1"/>
        <v>100</v>
      </c>
    </row>
    <row r="69" spans="2:10" s="8" customFormat="1" ht="12.75">
      <c r="B69" s="9"/>
      <c r="C69" s="9"/>
      <c r="D69" s="9" t="s">
        <v>139</v>
      </c>
      <c r="E69" s="9" t="s">
        <v>140</v>
      </c>
      <c r="F69" s="10">
        <v>83500</v>
      </c>
      <c r="G69" s="10">
        <v>83500</v>
      </c>
      <c r="H69" s="10">
        <v>83500</v>
      </c>
      <c r="I69" s="11">
        <f t="shared" si="0"/>
        <v>100</v>
      </c>
      <c r="J69" s="11">
        <f t="shared" si="1"/>
        <v>100</v>
      </c>
    </row>
    <row r="70" spans="1:10" s="4" customFormat="1" ht="17.25">
      <c r="A70" s="5" t="s">
        <v>87</v>
      </c>
      <c r="B70" s="5"/>
      <c r="C70" s="5" t="s">
        <v>170</v>
      </c>
      <c r="D70" s="5"/>
      <c r="E70" s="5" t="s">
        <v>171</v>
      </c>
      <c r="F70" s="6">
        <f>+F71</f>
        <v>0</v>
      </c>
      <c r="G70" s="6">
        <f>+G71</f>
        <v>0</v>
      </c>
      <c r="H70" s="6">
        <f>+H71</f>
        <v>207400</v>
      </c>
      <c r="I70" s="7" t="str">
        <f t="shared" si="0"/>
        <v>**.**</v>
      </c>
      <c r="J70" s="7" t="str">
        <f t="shared" si="1"/>
        <v>**.**</v>
      </c>
    </row>
    <row r="71" spans="2:10" s="8" customFormat="1" ht="12.75">
      <c r="B71" s="9"/>
      <c r="C71" s="9"/>
      <c r="D71" s="9" t="s">
        <v>139</v>
      </c>
      <c r="E71" s="9" t="s">
        <v>140</v>
      </c>
      <c r="F71" s="10">
        <v>0</v>
      </c>
      <c r="G71" s="10">
        <v>0</v>
      </c>
      <c r="H71" s="10">
        <v>207400</v>
      </c>
      <c r="I71" s="11" t="str">
        <f t="shared" si="0"/>
        <v>**.**</v>
      </c>
      <c r="J71" s="11" t="str">
        <f t="shared" si="1"/>
        <v>**.**</v>
      </c>
    </row>
    <row r="72" spans="1:10" s="4" customFormat="1" ht="17.25">
      <c r="A72" s="5" t="s">
        <v>91</v>
      </c>
      <c r="B72" s="5"/>
      <c r="C72" s="5" t="s">
        <v>173</v>
      </c>
      <c r="D72" s="5"/>
      <c r="E72" s="5" t="s">
        <v>174</v>
      </c>
      <c r="F72" s="6">
        <f>+F73</f>
        <v>40900</v>
      </c>
      <c r="G72" s="6">
        <f>+G73</f>
        <v>40900</v>
      </c>
      <c r="H72" s="6">
        <f>+H73</f>
        <v>0</v>
      </c>
      <c r="I72" s="7">
        <f aca="true" t="shared" si="2" ref="I72:I135">IF(G72&lt;&gt;0,H72/G72*100,"**.**")</f>
        <v>0</v>
      </c>
      <c r="J72" s="7">
        <f aca="true" t="shared" si="3" ref="J72:J135">IF(F72&lt;&gt;0,H72/F72*100,"**.**")</f>
        <v>0</v>
      </c>
    </row>
    <row r="73" spans="2:10" s="8" customFormat="1" ht="12.75">
      <c r="B73" s="9"/>
      <c r="C73" s="9"/>
      <c r="D73" s="9" t="s">
        <v>139</v>
      </c>
      <c r="E73" s="9" t="s">
        <v>140</v>
      </c>
      <c r="F73" s="10">
        <v>40900</v>
      </c>
      <c r="G73" s="10">
        <v>40900</v>
      </c>
      <c r="H73" s="10">
        <v>0</v>
      </c>
      <c r="I73" s="11">
        <f t="shared" si="2"/>
        <v>0</v>
      </c>
      <c r="J73" s="11">
        <f t="shared" si="3"/>
        <v>0</v>
      </c>
    </row>
    <row r="74" spans="1:10" s="4" customFormat="1" ht="17.25">
      <c r="A74" s="5" t="s">
        <v>95</v>
      </c>
      <c r="B74" s="5"/>
      <c r="C74" s="5" t="s">
        <v>176</v>
      </c>
      <c r="D74" s="5"/>
      <c r="E74" s="5" t="s">
        <v>177</v>
      </c>
      <c r="F74" s="6">
        <f>+F75</f>
        <v>27600</v>
      </c>
      <c r="G74" s="6">
        <f>+G75</f>
        <v>27600</v>
      </c>
      <c r="H74" s="6">
        <f>+H75</f>
        <v>27600</v>
      </c>
      <c r="I74" s="7">
        <f t="shared" si="2"/>
        <v>100</v>
      </c>
      <c r="J74" s="7">
        <f t="shared" si="3"/>
        <v>100</v>
      </c>
    </row>
    <row r="75" spans="2:10" s="8" customFormat="1" ht="12.75">
      <c r="B75" s="9"/>
      <c r="C75" s="9"/>
      <c r="D75" s="9" t="s">
        <v>139</v>
      </c>
      <c r="E75" s="9" t="s">
        <v>140</v>
      </c>
      <c r="F75" s="10">
        <v>27600</v>
      </c>
      <c r="G75" s="10">
        <v>27600</v>
      </c>
      <c r="H75" s="10">
        <v>27600</v>
      </c>
      <c r="I75" s="11">
        <f t="shared" si="2"/>
        <v>100</v>
      </c>
      <c r="J75" s="11">
        <f t="shared" si="3"/>
        <v>100</v>
      </c>
    </row>
    <row r="76" spans="1:10" s="4" customFormat="1" ht="17.25">
      <c r="A76" s="5" t="s">
        <v>99</v>
      </c>
      <c r="B76" s="5"/>
      <c r="C76" s="5" t="s">
        <v>181</v>
      </c>
      <c r="D76" s="5"/>
      <c r="E76" s="5" t="s">
        <v>182</v>
      </c>
      <c r="F76" s="6">
        <f>+F77</f>
        <v>20900</v>
      </c>
      <c r="G76" s="6">
        <f>+G77</f>
        <v>20900</v>
      </c>
      <c r="H76" s="6">
        <f>+H77</f>
        <v>20900</v>
      </c>
      <c r="I76" s="7">
        <f t="shared" si="2"/>
        <v>100</v>
      </c>
      <c r="J76" s="7">
        <f t="shared" si="3"/>
        <v>100</v>
      </c>
    </row>
    <row r="77" spans="2:10" s="8" customFormat="1" ht="12.75">
      <c r="B77" s="9"/>
      <c r="C77" s="9"/>
      <c r="D77" s="9" t="s">
        <v>139</v>
      </c>
      <c r="E77" s="9" t="s">
        <v>140</v>
      </c>
      <c r="F77" s="10">
        <v>20900</v>
      </c>
      <c r="G77" s="10">
        <v>20900</v>
      </c>
      <c r="H77" s="10">
        <v>20900</v>
      </c>
      <c r="I77" s="11">
        <f t="shared" si="2"/>
        <v>100</v>
      </c>
      <c r="J77" s="11">
        <f t="shared" si="3"/>
        <v>100</v>
      </c>
    </row>
    <row r="78" spans="1:10" s="4" customFormat="1" ht="17.25">
      <c r="A78" s="5" t="s">
        <v>104</v>
      </c>
      <c r="B78" s="5"/>
      <c r="C78" s="5" t="s">
        <v>453</v>
      </c>
      <c r="D78" s="5"/>
      <c r="E78" s="5" t="s">
        <v>454</v>
      </c>
      <c r="F78" s="6">
        <f>+F79</f>
        <v>0</v>
      </c>
      <c r="G78" s="6">
        <f>+G79</f>
        <v>0</v>
      </c>
      <c r="H78" s="6">
        <f>+H79</f>
        <v>124964.88</v>
      </c>
      <c r="I78" s="7" t="str">
        <f t="shared" si="2"/>
        <v>**.**</v>
      </c>
      <c r="J78" s="7" t="str">
        <f t="shared" si="3"/>
        <v>**.**</v>
      </c>
    </row>
    <row r="79" spans="2:10" s="8" customFormat="1" ht="12.75">
      <c r="B79" s="9"/>
      <c r="C79" s="9"/>
      <c r="D79" s="9" t="s">
        <v>139</v>
      </c>
      <c r="E79" s="9" t="s">
        <v>140</v>
      </c>
      <c r="F79" s="10">
        <v>0</v>
      </c>
      <c r="G79" s="10">
        <v>0</v>
      </c>
      <c r="H79" s="10">
        <v>124964.88</v>
      </c>
      <c r="I79" s="11" t="str">
        <f t="shared" si="2"/>
        <v>**.**</v>
      </c>
      <c r="J79" s="11" t="str">
        <f t="shared" si="3"/>
        <v>**.**</v>
      </c>
    </row>
    <row r="80" spans="1:10" s="4" customFormat="1" ht="17.25">
      <c r="A80" s="5" t="s">
        <v>109</v>
      </c>
      <c r="B80" s="5"/>
      <c r="C80" s="5" t="s">
        <v>455</v>
      </c>
      <c r="D80" s="5"/>
      <c r="E80" s="5" t="s">
        <v>461</v>
      </c>
      <c r="F80" s="6">
        <f>+F81</f>
        <v>0</v>
      </c>
      <c r="G80" s="6">
        <f>+G81</f>
        <v>0</v>
      </c>
      <c r="H80" s="6">
        <f>+H81</f>
        <v>1217076</v>
      </c>
      <c r="I80" s="7" t="str">
        <f t="shared" si="2"/>
        <v>**.**</v>
      </c>
      <c r="J80" s="7" t="str">
        <f t="shared" si="3"/>
        <v>**.**</v>
      </c>
    </row>
    <row r="81" spans="2:10" s="8" customFormat="1" ht="12.75">
      <c r="B81" s="9"/>
      <c r="C81" s="9"/>
      <c r="D81" s="9" t="s">
        <v>139</v>
      </c>
      <c r="E81" s="9" t="s">
        <v>140</v>
      </c>
      <c r="F81" s="10">
        <v>0</v>
      </c>
      <c r="G81" s="10">
        <v>0</v>
      </c>
      <c r="H81" s="10">
        <v>1217076</v>
      </c>
      <c r="I81" s="11" t="str">
        <f t="shared" si="2"/>
        <v>**.**</v>
      </c>
      <c r="J81" s="11" t="str">
        <f t="shared" si="3"/>
        <v>**.**</v>
      </c>
    </row>
    <row r="82" spans="1:10" s="4" customFormat="1" ht="17.25">
      <c r="A82" s="5" t="s">
        <v>114</v>
      </c>
      <c r="B82" s="5"/>
      <c r="C82" s="5" t="s">
        <v>456</v>
      </c>
      <c r="D82" s="5"/>
      <c r="E82" s="5" t="s">
        <v>425</v>
      </c>
      <c r="F82" s="6">
        <f>+F83</f>
        <v>0</v>
      </c>
      <c r="G82" s="6">
        <f>+G83</f>
        <v>0</v>
      </c>
      <c r="H82" s="6">
        <f>+H83</f>
        <v>27080</v>
      </c>
      <c r="I82" s="7" t="str">
        <f t="shared" si="2"/>
        <v>**.**</v>
      </c>
      <c r="J82" s="7" t="str">
        <f t="shared" si="3"/>
        <v>**.**</v>
      </c>
    </row>
    <row r="83" spans="2:10" s="8" customFormat="1" ht="12.75">
      <c r="B83" s="9"/>
      <c r="C83" s="9"/>
      <c r="D83" s="9" t="s">
        <v>139</v>
      </c>
      <c r="E83" s="9" t="s">
        <v>140</v>
      </c>
      <c r="F83" s="10">
        <v>0</v>
      </c>
      <c r="G83" s="10">
        <v>0</v>
      </c>
      <c r="H83" s="10">
        <v>27080</v>
      </c>
      <c r="I83" s="11" t="str">
        <f t="shared" si="2"/>
        <v>**.**</v>
      </c>
      <c r="J83" s="11" t="str">
        <f t="shared" si="3"/>
        <v>**.**</v>
      </c>
    </row>
    <row r="84" spans="1:10" s="4" customFormat="1" ht="17.25">
      <c r="A84" s="5" t="s">
        <v>119</v>
      </c>
      <c r="B84" s="5"/>
      <c r="C84" s="5" t="s">
        <v>457</v>
      </c>
      <c r="D84" s="5"/>
      <c r="E84" s="5" t="s">
        <v>446</v>
      </c>
      <c r="F84" s="6">
        <f>+F85</f>
        <v>0</v>
      </c>
      <c r="G84" s="6">
        <f>+G85</f>
        <v>0</v>
      </c>
      <c r="H84" s="6">
        <f>+H85</f>
        <v>135100</v>
      </c>
      <c r="I84" s="7" t="str">
        <f t="shared" si="2"/>
        <v>**.**</v>
      </c>
      <c r="J84" s="7" t="str">
        <f t="shared" si="3"/>
        <v>**.**</v>
      </c>
    </row>
    <row r="85" spans="2:10" s="8" customFormat="1" ht="12.75">
      <c r="B85" s="9"/>
      <c r="C85" s="9"/>
      <c r="D85" s="9" t="s">
        <v>139</v>
      </c>
      <c r="E85" s="9" t="s">
        <v>140</v>
      </c>
      <c r="F85" s="10">
        <v>0</v>
      </c>
      <c r="G85" s="10">
        <v>0</v>
      </c>
      <c r="H85" s="10">
        <v>135100</v>
      </c>
      <c r="I85" s="11" t="str">
        <f t="shared" si="2"/>
        <v>**.**</v>
      </c>
      <c r="J85" s="11" t="str">
        <f t="shared" si="3"/>
        <v>**.**</v>
      </c>
    </row>
    <row r="86" spans="1:10" s="4" customFormat="1" ht="17.25">
      <c r="A86" s="5" t="s">
        <v>124</v>
      </c>
      <c r="B86" s="5"/>
      <c r="C86" s="5" t="s">
        <v>185</v>
      </c>
      <c r="D86" s="5"/>
      <c r="E86" s="5" t="s">
        <v>97</v>
      </c>
      <c r="F86" s="6">
        <f>+F87</f>
        <v>421300</v>
      </c>
      <c r="G86" s="6">
        <f>+G87</f>
        <v>421300</v>
      </c>
      <c r="H86" s="6">
        <f>+H87</f>
        <v>552500</v>
      </c>
      <c r="I86" s="7">
        <f t="shared" si="2"/>
        <v>131.14170424875385</v>
      </c>
      <c r="J86" s="7">
        <f t="shared" si="3"/>
        <v>131.14170424875385</v>
      </c>
    </row>
    <row r="87" spans="2:10" s="8" customFormat="1" ht="12.75">
      <c r="B87" s="9"/>
      <c r="C87" s="9"/>
      <c r="D87" s="9" t="s">
        <v>98</v>
      </c>
      <c r="E87" s="9" t="s">
        <v>97</v>
      </c>
      <c r="F87" s="10">
        <v>421300</v>
      </c>
      <c r="G87" s="10">
        <v>421300</v>
      </c>
      <c r="H87" s="10">
        <v>552500</v>
      </c>
      <c r="I87" s="11">
        <f t="shared" si="2"/>
        <v>131.14170424875385</v>
      </c>
      <c r="J87" s="11">
        <f t="shared" si="3"/>
        <v>131.14170424875385</v>
      </c>
    </row>
    <row r="88" spans="1:10" s="4" customFormat="1" ht="17.25">
      <c r="A88" s="5" t="s">
        <v>131</v>
      </c>
      <c r="B88" s="5"/>
      <c r="C88" s="5" t="s">
        <v>187</v>
      </c>
      <c r="D88" s="5"/>
      <c r="E88" s="5" t="s">
        <v>101</v>
      </c>
      <c r="F88" s="6">
        <f>+F89</f>
        <v>241800</v>
      </c>
      <c r="G88" s="6">
        <f>+G89</f>
        <v>241800</v>
      </c>
      <c r="H88" s="6">
        <f>+H89</f>
        <v>328000</v>
      </c>
      <c r="I88" s="7">
        <f t="shared" si="2"/>
        <v>135.64929693961952</v>
      </c>
      <c r="J88" s="7">
        <f t="shared" si="3"/>
        <v>135.64929693961952</v>
      </c>
    </row>
    <row r="89" spans="2:10" s="8" customFormat="1" ht="12.75">
      <c r="B89" s="9"/>
      <c r="C89" s="9"/>
      <c r="D89" s="9" t="s">
        <v>102</v>
      </c>
      <c r="E89" s="9" t="s">
        <v>103</v>
      </c>
      <c r="F89" s="10">
        <v>241800</v>
      </c>
      <c r="G89" s="10">
        <v>241800</v>
      </c>
      <c r="H89" s="10">
        <v>328000</v>
      </c>
      <c r="I89" s="11">
        <f t="shared" si="2"/>
        <v>135.64929693961952</v>
      </c>
      <c r="J89" s="11">
        <f t="shared" si="3"/>
        <v>135.64929693961952</v>
      </c>
    </row>
    <row r="90" spans="1:10" s="4" customFormat="1" ht="17.25">
      <c r="A90" s="5" t="s">
        <v>135</v>
      </c>
      <c r="B90" s="5"/>
      <c r="C90" s="5" t="s">
        <v>189</v>
      </c>
      <c r="D90" s="5"/>
      <c r="E90" s="5" t="s">
        <v>190</v>
      </c>
      <c r="F90" s="6">
        <f>+F91</f>
        <v>4200</v>
      </c>
      <c r="G90" s="6">
        <f>+G91</f>
        <v>4200</v>
      </c>
      <c r="H90" s="6">
        <f>+H91</f>
        <v>4200</v>
      </c>
      <c r="I90" s="7">
        <f t="shared" si="2"/>
        <v>100</v>
      </c>
      <c r="J90" s="7">
        <f t="shared" si="3"/>
        <v>100</v>
      </c>
    </row>
    <row r="91" spans="2:10" s="8" customFormat="1" ht="12.75">
      <c r="B91" s="9"/>
      <c r="C91" s="9"/>
      <c r="D91" s="9" t="s">
        <v>191</v>
      </c>
      <c r="E91" s="9" t="s">
        <v>192</v>
      </c>
      <c r="F91" s="10">
        <v>4200</v>
      </c>
      <c r="G91" s="10">
        <v>4200</v>
      </c>
      <c r="H91" s="10">
        <v>4200</v>
      </c>
      <c r="I91" s="11">
        <f t="shared" si="2"/>
        <v>100</v>
      </c>
      <c r="J91" s="11">
        <f t="shared" si="3"/>
        <v>100</v>
      </c>
    </row>
    <row r="92" spans="1:10" s="4" customFormat="1" ht="17.25">
      <c r="A92" s="5" t="s">
        <v>136</v>
      </c>
      <c r="B92" s="5"/>
      <c r="C92" s="5" t="s">
        <v>194</v>
      </c>
      <c r="D92" s="5"/>
      <c r="E92" s="5" t="s">
        <v>195</v>
      </c>
      <c r="F92" s="6">
        <f>+F93</f>
        <v>75100</v>
      </c>
      <c r="G92" s="6">
        <f>+G93</f>
        <v>75100</v>
      </c>
      <c r="H92" s="6">
        <f>+H93</f>
        <v>83442</v>
      </c>
      <c r="I92" s="7">
        <f t="shared" si="2"/>
        <v>111.10785619174435</v>
      </c>
      <c r="J92" s="7">
        <f t="shared" si="3"/>
        <v>111.10785619174435</v>
      </c>
    </row>
    <row r="93" spans="2:10" s="8" customFormat="1" ht="12.75">
      <c r="B93" s="9"/>
      <c r="C93" s="9"/>
      <c r="D93" s="9" t="s">
        <v>196</v>
      </c>
      <c r="E93" s="9" t="s">
        <v>197</v>
      </c>
      <c r="F93" s="10">
        <v>75100</v>
      </c>
      <c r="G93" s="10">
        <v>75100</v>
      </c>
      <c r="H93" s="10">
        <v>83442</v>
      </c>
      <c r="I93" s="11">
        <f t="shared" si="2"/>
        <v>111.10785619174435</v>
      </c>
      <c r="J93" s="11">
        <f t="shared" si="3"/>
        <v>111.10785619174435</v>
      </c>
    </row>
    <row r="94" spans="1:10" s="4" customFormat="1" ht="17.25">
      <c r="A94" s="5" t="s">
        <v>141</v>
      </c>
      <c r="B94" s="5"/>
      <c r="C94" s="5" t="s">
        <v>199</v>
      </c>
      <c r="D94" s="5"/>
      <c r="E94" s="5" t="s">
        <v>200</v>
      </c>
      <c r="F94" s="6">
        <f>+F95</f>
        <v>83400</v>
      </c>
      <c r="G94" s="6">
        <f>+G95</f>
        <v>83400</v>
      </c>
      <c r="H94" s="6">
        <f>+H95</f>
        <v>237000</v>
      </c>
      <c r="I94" s="7">
        <f t="shared" si="2"/>
        <v>284.1726618705036</v>
      </c>
      <c r="J94" s="7">
        <f t="shared" si="3"/>
        <v>284.1726618705036</v>
      </c>
    </row>
    <row r="95" spans="2:10" s="8" customFormat="1" ht="12.75">
      <c r="B95" s="9"/>
      <c r="C95" s="9"/>
      <c r="D95" s="9" t="s">
        <v>201</v>
      </c>
      <c r="E95" s="9" t="s">
        <v>202</v>
      </c>
      <c r="F95" s="10">
        <v>83400</v>
      </c>
      <c r="G95" s="10">
        <v>83400</v>
      </c>
      <c r="H95" s="10">
        <v>237000</v>
      </c>
      <c r="I95" s="11">
        <f t="shared" si="2"/>
        <v>284.1726618705036</v>
      </c>
      <c r="J95" s="11">
        <f t="shared" si="3"/>
        <v>284.1726618705036</v>
      </c>
    </row>
    <row r="96" spans="1:10" s="4" customFormat="1" ht="17.25">
      <c r="A96" s="5" t="s">
        <v>142</v>
      </c>
      <c r="B96" s="5"/>
      <c r="C96" s="5" t="s">
        <v>204</v>
      </c>
      <c r="D96" s="5"/>
      <c r="E96" s="5" t="s">
        <v>205</v>
      </c>
      <c r="F96" s="6">
        <f>+F97</f>
        <v>31100</v>
      </c>
      <c r="G96" s="6">
        <f>+G97</f>
        <v>31100</v>
      </c>
      <c r="H96" s="6">
        <f>+H97</f>
        <v>35503</v>
      </c>
      <c r="I96" s="7">
        <f t="shared" si="2"/>
        <v>114.15755627009648</v>
      </c>
      <c r="J96" s="7">
        <f t="shared" si="3"/>
        <v>114.15755627009648</v>
      </c>
    </row>
    <row r="97" spans="2:10" s="8" customFormat="1" ht="12.75">
      <c r="B97" s="9"/>
      <c r="C97" s="9"/>
      <c r="D97" s="9" t="s">
        <v>139</v>
      </c>
      <c r="E97" s="9" t="s">
        <v>140</v>
      </c>
      <c r="F97" s="10">
        <v>31100</v>
      </c>
      <c r="G97" s="10">
        <v>31100</v>
      </c>
      <c r="H97" s="10">
        <v>35503</v>
      </c>
      <c r="I97" s="11">
        <f t="shared" si="2"/>
        <v>114.15755627009648</v>
      </c>
      <c r="J97" s="11">
        <f t="shared" si="3"/>
        <v>114.15755627009648</v>
      </c>
    </row>
    <row r="98" spans="1:10" s="4" customFormat="1" ht="17.25">
      <c r="A98" s="5" t="s">
        <v>147</v>
      </c>
      <c r="B98" s="5"/>
      <c r="C98" s="5" t="s">
        <v>207</v>
      </c>
      <c r="D98" s="5"/>
      <c r="E98" s="5" t="s">
        <v>208</v>
      </c>
      <c r="F98" s="6">
        <f>+F99+F100</f>
        <v>10400</v>
      </c>
      <c r="G98" s="6">
        <f>+G99+G100</f>
        <v>10400</v>
      </c>
      <c r="H98" s="6">
        <f>+H99+H100</f>
        <v>15000</v>
      </c>
      <c r="I98" s="7">
        <f t="shared" si="2"/>
        <v>144.23076923076923</v>
      </c>
      <c r="J98" s="7">
        <f t="shared" si="3"/>
        <v>144.23076923076923</v>
      </c>
    </row>
    <row r="99" spans="2:10" s="8" customFormat="1" ht="12.75">
      <c r="B99" s="9"/>
      <c r="C99" s="9"/>
      <c r="D99" s="9" t="s">
        <v>209</v>
      </c>
      <c r="E99" s="9" t="s">
        <v>210</v>
      </c>
      <c r="F99" s="10">
        <v>2100</v>
      </c>
      <c r="G99" s="10">
        <v>2100</v>
      </c>
      <c r="H99" s="10">
        <v>3000</v>
      </c>
      <c r="I99" s="11">
        <f t="shared" si="2"/>
        <v>142.85714285714286</v>
      </c>
      <c r="J99" s="11">
        <f t="shared" si="3"/>
        <v>142.85714285714286</v>
      </c>
    </row>
    <row r="100" spans="2:10" s="8" customFormat="1" ht="12.75">
      <c r="B100" s="9"/>
      <c r="C100" s="9"/>
      <c r="D100" s="9" t="s">
        <v>211</v>
      </c>
      <c r="E100" s="9" t="s">
        <v>212</v>
      </c>
      <c r="F100" s="10">
        <v>8300</v>
      </c>
      <c r="G100" s="10">
        <v>8300</v>
      </c>
      <c r="H100" s="10">
        <v>12000</v>
      </c>
      <c r="I100" s="11">
        <f t="shared" si="2"/>
        <v>144.57831325301206</v>
      </c>
      <c r="J100" s="11">
        <f t="shared" si="3"/>
        <v>144.57831325301206</v>
      </c>
    </row>
    <row r="101" spans="1:10" s="4" customFormat="1" ht="17.25">
      <c r="A101" s="5" t="s">
        <v>152</v>
      </c>
      <c r="B101" s="5"/>
      <c r="C101" s="5" t="s">
        <v>214</v>
      </c>
      <c r="D101" s="5"/>
      <c r="E101" s="5" t="s">
        <v>215</v>
      </c>
      <c r="F101" s="6">
        <f>+F102</f>
        <v>2100</v>
      </c>
      <c r="G101" s="6">
        <f>+G102</f>
        <v>2100</v>
      </c>
      <c r="H101" s="6">
        <f>+H102</f>
        <v>1000</v>
      </c>
      <c r="I101" s="7">
        <f t="shared" si="2"/>
        <v>47.61904761904761</v>
      </c>
      <c r="J101" s="7">
        <f t="shared" si="3"/>
        <v>47.61904761904761</v>
      </c>
    </row>
    <row r="102" spans="2:10" s="8" customFormat="1" ht="12.75">
      <c r="B102" s="9"/>
      <c r="C102" s="9"/>
      <c r="D102" s="9" t="s">
        <v>216</v>
      </c>
      <c r="E102" s="9" t="s">
        <v>217</v>
      </c>
      <c r="F102" s="10">
        <v>2100</v>
      </c>
      <c r="G102" s="10">
        <v>2100</v>
      </c>
      <c r="H102" s="10">
        <v>1000</v>
      </c>
      <c r="I102" s="11">
        <f t="shared" si="2"/>
        <v>47.61904761904761</v>
      </c>
      <c r="J102" s="11">
        <f t="shared" si="3"/>
        <v>47.61904761904761</v>
      </c>
    </row>
    <row r="103" spans="1:10" s="4" customFormat="1" ht="17.25">
      <c r="A103" s="5" t="s">
        <v>153</v>
      </c>
      <c r="B103" s="5"/>
      <c r="C103" s="5" t="s">
        <v>219</v>
      </c>
      <c r="D103" s="5"/>
      <c r="E103" s="5" t="s">
        <v>220</v>
      </c>
      <c r="F103" s="6">
        <f>+F104</f>
        <v>83500</v>
      </c>
      <c r="G103" s="6">
        <f>+G104</f>
        <v>83500</v>
      </c>
      <c r="H103" s="6">
        <f>+H104</f>
        <v>96000</v>
      </c>
      <c r="I103" s="7">
        <f t="shared" si="2"/>
        <v>114.97005988023952</v>
      </c>
      <c r="J103" s="7">
        <f t="shared" si="3"/>
        <v>114.97005988023952</v>
      </c>
    </row>
    <row r="104" spans="2:10" s="8" customFormat="1" ht="12.75">
      <c r="B104" s="9"/>
      <c r="C104" s="9"/>
      <c r="D104" s="9" t="s">
        <v>221</v>
      </c>
      <c r="E104" s="9" t="s">
        <v>429</v>
      </c>
      <c r="F104" s="10">
        <v>83500</v>
      </c>
      <c r="G104" s="10">
        <v>83500</v>
      </c>
      <c r="H104" s="10">
        <v>96000</v>
      </c>
      <c r="I104" s="11">
        <f t="shared" si="2"/>
        <v>114.97005988023952</v>
      </c>
      <c r="J104" s="11">
        <f t="shared" si="3"/>
        <v>114.97005988023952</v>
      </c>
    </row>
    <row r="105" spans="1:10" s="4" customFormat="1" ht="17.25">
      <c r="A105" s="5" t="s">
        <v>154</v>
      </c>
      <c r="B105" s="5"/>
      <c r="C105" s="5" t="s">
        <v>224</v>
      </c>
      <c r="D105" s="5"/>
      <c r="E105" s="5" t="s">
        <v>225</v>
      </c>
      <c r="F105" s="6">
        <f>+F106</f>
        <v>203600</v>
      </c>
      <c r="G105" s="6">
        <f>+G106</f>
        <v>203600</v>
      </c>
      <c r="H105" s="6">
        <f>+H106</f>
        <v>203600</v>
      </c>
      <c r="I105" s="7">
        <f t="shared" si="2"/>
        <v>100</v>
      </c>
      <c r="J105" s="7">
        <f t="shared" si="3"/>
        <v>100</v>
      </c>
    </row>
    <row r="106" spans="2:10" s="8" customFormat="1" ht="12.75">
      <c r="B106" s="9"/>
      <c r="C106" s="9"/>
      <c r="D106" s="9" t="s">
        <v>226</v>
      </c>
      <c r="E106" s="9" t="s">
        <v>227</v>
      </c>
      <c r="F106" s="10">
        <v>203600</v>
      </c>
      <c r="G106" s="10">
        <v>203600</v>
      </c>
      <c r="H106" s="10">
        <v>203600</v>
      </c>
      <c r="I106" s="11">
        <f t="shared" si="2"/>
        <v>100</v>
      </c>
      <c r="J106" s="11">
        <f t="shared" si="3"/>
        <v>100</v>
      </c>
    </row>
    <row r="107" spans="1:10" s="4" customFormat="1" ht="17.25">
      <c r="A107" s="5" t="s">
        <v>157</v>
      </c>
      <c r="B107" s="5"/>
      <c r="C107" s="5" t="s">
        <v>229</v>
      </c>
      <c r="D107" s="5"/>
      <c r="E107" s="5" t="s">
        <v>230</v>
      </c>
      <c r="F107" s="6">
        <f>+F108</f>
        <v>4200</v>
      </c>
      <c r="G107" s="6">
        <f>+G108</f>
        <v>4200</v>
      </c>
      <c r="H107" s="6">
        <f>+H108</f>
        <v>12000</v>
      </c>
      <c r="I107" s="7">
        <f t="shared" si="2"/>
        <v>285.7142857142857</v>
      </c>
      <c r="J107" s="7">
        <f t="shared" si="3"/>
        <v>285.7142857142857</v>
      </c>
    </row>
    <row r="108" spans="2:10" s="8" customFormat="1" ht="12.75">
      <c r="B108" s="9"/>
      <c r="C108" s="9"/>
      <c r="D108" s="9" t="s">
        <v>231</v>
      </c>
      <c r="E108" s="9" t="s">
        <v>430</v>
      </c>
      <c r="F108" s="10">
        <v>4200</v>
      </c>
      <c r="G108" s="10">
        <v>4200</v>
      </c>
      <c r="H108" s="10">
        <v>12000</v>
      </c>
      <c r="I108" s="11">
        <f t="shared" si="2"/>
        <v>285.7142857142857</v>
      </c>
      <c r="J108" s="11">
        <f t="shared" si="3"/>
        <v>285.7142857142857</v>
      </c>
    </row>
    <row r="109" spans="1:10" s="4" customFormat="1" ht="17.25">
      <c r="A109" s="5" t="s">
        <v>158</v>
      </c>
      <c r="B109" s="5"/>
      <c r="C109" s="5" t="s">
        <v>233</v>
      </c>
      <c r="D109" s="5"/>
      <c r="E109" s="5" t="s">
        <v>234</v>
      </c>
      <c r="F109" s="6">
        <f>+F110</f>
        <v>208600</v>
      </c>
      <c r="G109" s="6">
        <f>+G110</f>
        <v>208600</v>
      </c>
      <c r="H109" s="6">
        <f>+H110</f>
        <v>228600</v>
      </c>
      <c r="I109" s="7">
        <f t="shared" si="2"/>
        <v>109.58772770853307</v>
      </c>
      <c r="J109" s="7">
        <f t="shared" si="3"/>
        <v>109.58772770853307</v>
      </c>
    </row>
    <row r="110" spans="2:10" s="8" customFormat="1" ht="12.75">
      <c r="B110" s="9"/>
      <c r="C110" s="9"/>
      <c r="D110" s="9" t="s">
        <v>221</v>
      </c>
      <c r="E110" s="9" t="s">
        <v>429</v>
      </c>
      <c r="F110" s="10">
        <v>208600</v>
      </c>
      <c r="G110" s="10">
        <v>208600</v>
      </c>
      <c r="H110" s="10">
        <v>228600</v>
      </c>
      <c r="I110" s="11">
        <f t="shared" si="2"/>
        <v>109.58772770853307</v>
      </c>
      <c r="J110" s="11">
        <f t="shared" si="3"/>
        <v>109.58772770853307</v>
      </c>
    </row>
    <row r="111" spans="1:10" s="4" customFormat="1" ht="17.25">
      <c r="A111" s="5" t="s">
        <v>159</v>
      </c>
      <c r="B111" s="5"/>
      <c r="C111" s="5" t="s">
        <v>236</v>
      </c>
      <c r="D111" s="5"/>
      <c r="E111" s="5" t="s">
        <v>237</v>
      </c>
      <c r="F111" s="6">
        <f>+F112</f>
        <v>200</v>
      </c>
      <c r="G111" s="6">
        <f>+G112</f>
        <v>200</v>
      </c>
      <c r="H111" s="6">
        <f>+H112</f>
        <v>0</v>
      </c>
      <c r="I111" s="7">
        <f t="shared" si="2"/>
        <v>0</v>
      </c>
      <c r="J111" s="7">
        <f t="shared" si="3"/>
        <v>0</v>
      </c>
    </row>
    <row r="112" spans="2:10" s="8" customFormat="1" ht="12.75">
      <c r="B112" s="9"/>
      <c r="C112" s="9"/>
      <c r="D112" s="9" t="s">
        <v>134</v>
      </c>
      <c r="E112" s="9" t="s">
        <v>339</v>
      </c>
      <c r="F112" s="10">
        <v>200</v>
      </c>
      <c r="G112" s="10">
        <v>200</v>
      </c>
      <c r="H112" s="10">
        <v>0</v>
      </c>
      <c r="I112" s="11">
        <f t="shared" si="2"/>
        <v>0</v>
      </c>
      <c r="J112" s="11">
        <f t="shared" si="3"/>
        <v>0</v>
      </c>
    </row>
    <row r="113" spans="1:10" s="4" customFormat="1" ht="17.25">
      <c r="A113" s="5" t="s">
        <v>160</v>
      </c>
      <c r="B113" s="5"/>
      <c r="C113" s="5" t="s">
        <v>239</v>
      </c>
      <c r="D113" s="5"/>
      <c r="E113" s="5" t="s">
        <v>240</v>
      </c>
      <c r="F113" s="6">
        <f>+F114</f>
        <v>23000</v>
      </c>
      <c r="G113" s="6">
        <f>+G114</f>
        <v>23000</v>
      </c>
      <c r="H113" s="6">
        <f>+H114</f>
        <v>9000</v>
      </c>
      <c r="I113" s="7">
        <f t="shared" si="2"/>
        <v>39.130434782608695</v>
      </c>
      <c r="J113" s="7">
        <f t="shared" si="3"/>
        <v>39.130434782608695</v>
      </c>
    </row>
    <row r="114" spans="2:10" s="8" customFormat="1" ht="12.75">
      <c r="B114" s="9"/>
      <c r="C114" s="9"/>
      <c r="D114" s="9" t="s">
        <v>134</v>
      </c>
      <c r="E114" s="9" t="s">
        <v>339</v>
      </c>
      <c r="F114" s="10">
        <v>23000</v>
      </c>
      <c r="G114" s="10">
        <v>23000</v>
      </c>
      <c r="H114" s="10">
        <v>9000</v>
      </c>
      <c r="I114" s="11">
        <f t="shared" si="2"/>
        <v>39.130434782608695</v>
      </c>
      <c r="J114" s="11">
        <f t="shared" si="3"/>
        <v>39.130434782608695</v>
      </c>
    </row>
    <row r="115" spans="1:10" s="4" customFormat="1" ht="17.25">
      <c r="A115" s="5" t="s">
        <v>161</v>
      </c>
      <c r="B115" s="5"/>
      <c r="C115" s="5" t="s">
        <v>242</v>
      </c>
      <c r="D115" s="5"/>
      <c r="E115" s="5" t="s">
        <v>243</v>
      </c>
      <c r="F115" s="6">
        <f>+F116</f>
        <v>800</v>
      </c>
      <c r="G115" s="6">
        <f>+G116</f>
        <v>800</v>
      </c>
      <c r="H115" s="6">
        <f>+H116</f>
        <v>0</v>
      </c>
      <c r="I115" s="7">
        <f t="shared" si="2"/>
        <v>0</v>
      </c>
      <c r="J115" s="7">
        <f t="shared" si="3"/>
        <v>0</v>
      </c>
    </row>
    <row r="116" spans="2:10" s="8" customFormat="1" ht="12.75">
      <c r="B116" s="9"/>
      <c r="C116" s="9"/>
      <c r="D116" s="9" t="s">
        <v>134</v>
      </c>
      <c r="E116" s="9" t="s">
        <v>339</v>
      </c>
      <c r="F116" s="10">
        <v>800</v>
      </c>
      <c r="G116" s="10">
        <v>800</v>
      </c>
      <c r="H116" s="10">
        <v>0</v>
      </c>
      <c r="I116" s="11">
        <f t="shared" si="2"/>
        <v>0</v>
      </c>
      <c r="J116" s="11">
        <f t="shared" si="3"/>
        <v>0</v>
      </c>
    </row>
    <row r="117" spans="1:10" s="4" customFormat="1" ht="17.25">
      <c r="A117" s="5" t="s">
        <v>163</v>
      </c>
      <c r="B117" s="5"/>
      <c r="C117" s="5" t="s">
        <v>245</v>
      </c>
      <c r="D117" s="5"/>
      <c r="E117" s="5" t="s">
        <v>246</v>
      </c>
      <c r="F117" s="6">
        <f>+F118</f>
        <v>693500</v>
      </c>
      <c r="G117" s="6">
        <f>+G118</f>
        <v>693500</v>
      </c>
      <c r="H117" s="6">
        <f>+H118</f>
        <v>1097611.34</v>
      </c>
      <c r="I117" s="7">
        <f t="shared" si="2"/>
        <v>158.27128190338863</v>
      </c>
      <c r="J117" s="7">
        <f t="shared" si="3"/>
        <v>158.27128190338863</v>
      </c>
    </row>
    <row r="118" spans="2:10" s="8" customFormat="1" ht="12.75">
      <c r="B118" s="9"/>
      <c r="C118" s="9"/>
      <c r="D118" s="9" t="s">
        <v>247</v>
      </c>
      <c r="E118" s="9" t="s">
        <v>248</v>
      </c>
      <c r="F118" s="10">
        <v>693500</v>
      </c>
      <c r="G118" s="10">
        <v>693500</v>
      </c>
      <c r="H118" s="10">
        <v>1097611.34</v>
      </c>
      <c r="I118" s="11">
        <f t="shared" si="2"/>
        <v>158.27128190338863</v>
      </c>
      <c r="J118" s="11">
        <f t="shared" si="3"/>
        <v>158.27128190338863</v>
      </c>
    </row>
    <row r="119" spans="1:10" s="4" customFormat="1" ht="17.25">
      <c r="A119" s="5" t="s">
        <v>166</v>
      </c>
      <c r="B119" s="5"/>
      <c r="C119" s="5" t="s">
        <v>250</v>
      </c>
      <c r="D119" s="5"/>
      <c r="E119" s="5" t="s">
        <v>251</v>
      </c>
      <c r="F119" s="6">
        <f>+F120</f>
        <v>0</v>
      </c>
      <c r="G119" s="6">
        <f>+G120</f>
        <v>0</v>
      </c>
      <c r="H119" s="6">
        <f>+H120</f>
        <v>135000</v>
      </c>
      <c r="I119" s="7" t="str">
        <f t="shared" si="2"/>
        <v>**.**</v>
      </c>
      <c r="J119" s="7" t="str">
        <f t="shared" si="3"/>
        <v>**.**</v>
      </c>
    </row>
    <row r="120" spans="2:10" s="8" customFormat="1" ht="12.75">
      <c r="B120" s="9"/>
      <c r="C120" s="9"/>
      <c r="D120" s="9" t="s">
        <v>247</v>
      </c>
      <c r="E120" s="9" t="s">
        <v>248</v>
      </c>
      <c r="F120" s="10">
        <v>0</v>
      </c>
      <c r="G120" s="10">
        <v>0</v>
      </c>
      <c r="H120" s="10">
        <v>135000</v>
      </c>
      <c r="I120" s="11" t="str">
        <f t="shared" si="2"/>
        <v>**.**</v>
      </c>
      <c r="J120" s="11" t="str">
        <f t="shared" si="3"/>
        <v>**.**</v>
      </c>
    </row>
    <row r="121" spans="1:10" s="4" customFormat="1" ht="17.25">
      <c r="A121" s="5" t="s">
        <v>169</v>
      </c>
      <c r="B121" s="5"/>
      <c r="C121" s="5" t="s">
        <v>253</v>
      </c>
      <c r="D121" s="5"/>
      <c r="E121" s="5" t="s">
        <v>254</v>
      </c>
      <c r="F121" s="6">
        <f>+F122</f>
        <v>0</v>
      </c>
      <c r="G121" s="6">
        <f>+G122</f>
        <v>0</v>
      </c>
      <c r="H121" s="6">
        <f>+H122</f>
        <v>12000</v>
      </c>
      <c r="I121" s="7" t="str">
        <f t="shared" si="2"/>
        <v>**.**</v>
      </c>
      <c r="J121" s="7" t="str">
        <f t="shared" si="3"/>
        <v>**.**</v>
      </c>
    </row>
    <row r="122" spans="2:10" s="8" customFormat="1" ht="12.75">
      <c r="B122" s="9"/>
      <c r="C122" s="9"/>
      <c r="D122" s="9" t="s">
        <v>247</v>
      </c>
      <c r="E122" s="9" t="s">
        <v>248</v>
      </c>
      <c r="F122" s="10">
        <v>0</v>
      </c>
      <c r="G122" s="10">
        <v>0</v>
      </c>
      <c r="H122" s="10">
        <v>12000</v>
      </c>
      <c r="I122" s="11" t="str">
        <f t="shared" si="2"/>
        <v>**.**</v>
      </c>
      <c r="J122" s="11" t="str">
        <f t="shared" si="3"/>
        <v>**.**</v>
      </c>
    </row>
    <row r="123" spans="1:10" s="4" customFormat="1" ht="17.25">
      <c r="A123" s="5" t="s">
        <v>172</v>
      </c>
      <c r="B123" s="5"/>
      <c r="C123" s="5" t="s">
        <v>256</v>
      </c>
      <c r="D123" s="5"/>
      <c r="E123" s="5" t="s">
        <v>257</v>
      </c>
      <c r="F123" s="6">
        <f>+F124</f>
        <v>0</v>
      </c>
      <c r="G123" s="6">
        <f>+G124</f>
        <v>0</v>
      </c>
      <c r="H123" s="6">
        <f>+H124</f>
        <v>5000</v>
      </c>
      <c r="I123" s="7" t="str">
        <f t="shared" si="2"/>
        <v>**.**</v>
      </c>
      <c r="J123" s="7" t="str">
        <f t="shared" si="3"/>
        <v>**.**</v>
      </c>
    </row>
    <row r="124" spans="2:10" s="8" customFormat="1" ht="12.75">
      <c r="B124" s="9"/>
      <c r="C124" s="9"/>
      <c r="D124" s="9" t="s">
        <v>247</v>
      </c>
      <c r="E124" s="9" t="s">
        <v>248</v>
      </c>
      <c r="F124" s="10">
        <v>0</v>
      </c>
      <c r="G124" s="10">
        <v>0</v>
      </c>
      <c r="H124" s="10">
        <v>5000</v>
      </c>
      <c r="I124" s="11" t="str">
        <f t="shared" si="2"/>
        <v>**.**</v>
      </c>
      <c r="J124" s="11" t="str">
        <f t="shared" si="3"/>
        <v>**.**</v>
      </c>
    </row>
    <row r="125" spans="1:10" s="4" customFormat="1" ht="17.25">
      <c r="A125" s="5" t="s">
        <v>175</v>
      </c>
      <c r="B125" s="5"/>
      <c r="C125" s="5" t="s">
        <v>259</v>
      </c>
      <c r="D125" s="5"/>
      <c r="E125" s="5" t="s">
        <v>260</v>
      </c>
      <c r="F125" s="6">
        <f>+F126</f>
        <v>50100</v>
      </c>
      <c r="G125" s="6">
        <f>+G126</f>
        <v>50100</v>
      </c>
      <c r="H125" s="6">
        <f>+H126</f>
        <v>50100</v>
      </c>
      <c r="I125" s="7">
        <f t="shared" si="2"/>
        <v>100</v>
      </c>
      <c r="J125" s="7">
        <f t="shared" si="3"/>
        <v>100</v>
      </c>
    </row>
    <row r="126" spans="2:10" s="8" customFormat="1" ht="12.75">
      <c r="B126" s="9"/>
      <c r="C126" s="9"/>
      <c r="D126" s="9" t="s">
        <v>261</v>
      </c>
      <c r="E126" s="9" t="s">
        <v>431</v>
      </c>
      <c r="F126" s="10">
        <v>50100</v>
      </c>
      <c r="G126" s="10">
        <v>50100</v>
      </c>
      <c r="H126" s="10">
        <v>50100</v>
      </c>
      <c r="I126" s="11">
        <f t="shared" si="2"/>
        <v>100</v>
      </c>
      <c r="J126" s="11">
        <f t="shared" si="3"/>
        <v>100</v>
      </c>
    </row>
    <row r="127" spans="1:10" s="4" customFormat="1" ht="17.25">
      <c r="A127" s="5" t="s">
        <v>178</v>
      </c>
      <c r="B127" s="5"/>
      <c r="C127" s="5" t="s">
        <v>263</v>
      </c>
      <c r="D127" s="5"/>
      <c r="E127" s="5" t="s">
        <v>264</v>
      </c>
      <c r="F127" s="6">
        <f>+F128</f>
        <v>145000</v>
      </c>
      <c r="G127" s="6">
        <f>+G128</f>
        <v>145000</v>
      </c>
      <c r="H127" s="6">
        <f>+H128</f>
        <v>14500</v>
      </c>
      <c r="I127" s="7">
        <f t="shared" si="2"/>
        <v>10</v>
      </c>
      <c r="J127" s="7">
        <f t="shared" si="3"/>
        <v>10</v>
      </c>
    </row>
    <row r="128" spans="2:10" s="8" customFormat="1" ht="12.75">
      <c r="B128" s="9"/>
      <c r="C128" s="9"/>
      <c r="D128" s="9" t="s">
        <v>222</v>
      </c>
      <c r="E128" s="9" t="s">
        <v>432</v>
      </c>
      <c r="F128" s="10">
        <v>145000</v>
      </c>
      <c r="G128" s="10">
        <v>145000</v>
      </c>
      <c r="H128" s="10">
        <v>14500</v>
      </c>
      <c r="I128" s="11">
        <f t="shared" si="2"/>
        <v>10</v>
      </c>
      <c r="J128" s="11">
        <f t="shared" si="3"/>
        <v>10</v>
      </c>
    </row>
    <row r="129" spans="1:10" s="4" customFormat="1" ht="17.25">
      <c r="A129" s="5" t="s">
        <v>179</v>
      </c>
      <c r="B129" s="5"/>
      <c r="C129" s="5" t="s">
        <v>266</v>
      </c>
      <c r="D129" s="5"/>
      <c r="E129" s="5" t="s">
        <v>267</v>
      </c>
      <c r="F129" s="6">
        <f>+F130+F131+F132+F133</f>
        <v>29600</v>
      </c>
      <c r="G129" s="6">
        <f>+G130+G131+G132+G133</f>
        <v>29600</v>
      </c>
      <c r="H129" s="6">
        <f>+H130+H131+H132+H133</f>
        <v>29600</v>
      </c>
      <c r="I129" s="7">
        <f t="shared" si="2"/>
        <v>100</v>
      </c>
      <c r="J129" s="7">
        <f t="shared" si="3"/>
        <v>100</v>
      </c>
    </row>
    <row r="130" spans="2:10" s="8" customFormat="1" ht="12.75">
      <c r="B130" s="9"/>
      <c r="C130" s="9"/>
      <c r="D130" s="9" t="s">
        <v>261</v>
      </c>
      <c r="E130" s="9" t="s">
        <v>431</v>
      </c>
      <c r="F130" s="10">
        <v>8300</v>
      </c>
      <c r="G130" s="10">
        <v>8300</v>
      </c>
      <c r="H130" s="10">
        <v>8300</v>
      </c>
      <c r="I130" s="11">
        <f t="shared" si="2"/>
        <v>100</v>
      </c>
      <c r="J130" s="11">
        <f t="shared" si="3"/>
        <v>100</v>
      </c>
    </row>
    <row r="131" spans="2:10" s="8" customFormat="1" ht="12.75">
      <c r="B131" s="9"/>
      <c r="C131" s="9"/>
      <c r="D131" s="9" t="s">
        <v>134</v>
      </c>
      <c r="E131" s="9" t="s">
        <v>339</v>
      </c>
      <c r="F131" s="10">
        <v>1300</v>
      </c>
      <c r="G131" s="10">
        <v>1300</v>
      </c>
      <c r="H131" s="10">
        <v>1300</v>
      </c>
      <c r="I131" s="11">
        <f t="shared" si="2"/>
        <v>100</v>
      </c>
      <c r="J131" s="11">
        <f t="shared" si="3"/>
        <v>100</v>
      </c>
    </row>
    <row r="132" spans="2:10" s="8" customFormat="1" ht="12.75">
      <c r="B132" s="9"/>
      <c r="C132" s="9"/>
      <c r="D132" s="9" t="s">
        <v>268</v>
      </c>
      <c r="E132" s="9" t="s">
        <v>269</v>
      </c>
      <c r="F132" s="10">
        <v>400</v>
      </c>
      <c r="G132" s="10">
        <v>400</v>
      </c>
      <c r="H132" s="10">
        <v>400</v>
      </c>
      <c r="I132" s="11">
        <f t="shared" si="2"/>
        <v>100</v>
      </c>
      <c r="J132" s="11">
        <f t="shared" si="3"/>
        <v>100</v>
      </c>
    </row>
    <row r="133" spans="2:10" s="8" customFormat="1" ht="12.75">
      <c r="B133" s="9"/>
      <c r="C133" s="9"/>
      <c r="D133" s="9" t="s">
        <v>270</v>
      </c>
      <c r="E133" s="9" t="s">
        <v>267</v>
      </c>
      <c r="F133" s="10">
        <v>19600</v>
      </c>
      <c r="G133" s="10">
        <v>19600</v>
      </c>
      <c r="H133" s="10">
        <v>19600</v>
      </c>
      <c r="I133" s="11">
        <f t="shared" si="2"/>
        <v>100</v>
      </c>
      <c r="J133" s="11">
        <f t="shared" si="3"/>
        <v>100</v>
      </c>
    </row>
    <row r="134" spans="1:10" s="4" customFormat="1" ht="17.25">
      <c r="A134" s="5" t="s">
        <v>180</v>
      </c>
      <c r="B134" s="5"/>
      <c r="C134" s="5" t="s">
        <v>272</v>
      </c>
      <c r="D134" s="5"/>
      <c r="E134" s="5" t="s">
        <v>469</v>
      </c>
      <c r="F134" s="6">
        <f>+F135</f>
        <v>307500</v>
      </c>
      <c r="G134" s="6">
        <f>+G135</f>
        <v>307500</v>
      </c>
      <c r="H134" s="6">
        <f>+H135</f>
        <v>200000</v>
      </c>
      <c r="I134" s="7">
        <f t="shared" si="2"/>
        <v>65.04065040650406</v>
      </c>
      <c r="J134" s="7">
        <f t="shared" si="3"/>
        <v>65.04065040650406</v>
      </c>
    </row>
    <row r="135" spans="2:10" s="8" customFormat="1" ht="12.75">
      <c r="B135" s="9"/>
      <c r="C135" s="9"/>
      <c r="D135" s="9" t="s">
        <v>247</v>
      </c>
      <c r="E135" s="9" t="s">
        <v>248</v>
      </c>
      <c r="F135" s="10">
        <v>307500</v>
      </c>
      <c r="G135" s="10">
        <v>307500</v>
      </c>
      <c r="H135" s="10">
        <v>200000</v>
      </c>
      <c r="I135" s="11">
        <f t="shared" si="2"/>
        <v>65.04065040650406</v>
      </c>
      <c r="J135" s="11">
        <f t="shared" si="3"/>
        <v>65.04065040650406</v>
      </c>
    </row>
    <row r="136" spans="1:10" s="4" customFormat="1" ht="17.25">
      <c r="A136" s="5" t="s">
        <v>183</v>
      </c>
      <c r="B136" s="5"/>
      <c r="C136" s="5" t="s">
        <v>274</v>
      </c>
      <c r="D136" s="5"/>
      <c r="E136" s="5" t="s">
        <v>275</v>
      </c>
      <c r="F136" s="6">
        <f>+F137</f>
        <v>800000</v>
      </c>
      <c r="G136" s="6">
        <f>+G137</f>
        <v>800000</v>
      </c>
      <c r="H136" s="6">
        <f>+H137</f>
        <v>15000</v>
      </c>
      <c r="I136" s="7">
        <f aca="true" t="shared" si="4" ref="I136:I199">IF(G136&lt;&gt;0,H136/G136*100,"**.**")</f>
        <v>1.875</v>
      </c>
      <c r="J136" s="7">
        <f aca="true" t="shared" si="5" ref="J136:J199">IF(F136&lt;&gt;0,H136/F136*100,"**.**")</f>
        <v>1.875</v>
      </c>
    </row>
    <row r="137" spans="2:10" s="8" customFormat="1" ht="12.75">
      <c r="B137" s="9"/>
      <c r="C137" s="9"/>
      <c r="D137" s="9" t="s">
        <v>247</v>
      </c>
      <c r="E137" s="9" t="s">
        <v>248</v>
      </c>
      <c r="F137" s="10">
        <v>800000</v>
      </c>
      <c r="G137" s="10">
        <v>800000</v>
      </c>
      <c r="H137" s="10">
        <v>15000</v>
      </c>
      <c r="I137" s="11">
        <f t="shared" si="4"/>
        <v>1.875</v>
      </c>
      <c r="J137" s="11">
        <f t="shared" si="5"/>
        <v>1.875</v>
      </c>
    </row>
    <row r="138" spans="1:10" s="4" customFormat="1" ht="17.25">
      <c r="A138" s="5" t="s">
        <v>184</v>
      </c>
      <c r="B138" s="5"/>
      <c r="C138" s="5" t="s">
        <v>277</v>
      </c>
      <c r="D138" s="5"/>
      <c r="E138" s="5" t="s">
        <v>278</v>
      </c>
      <c r="F138" s="6">
        <f>+F139</f>
        <v>417300</v>
      </c>
      <c r="G138" s="6">
        <f>+G139</f>
        <v>417300</v>
      </c>
      <c r="H138" s="6">
        <f>+H139</f>
        <v>200000</v>
      </c>
      <c r="I138" s="7">
        <f t="shared" si="4"/>
        <v>47.92715073088905</v>
      </c>
      <c r="J138" s="7">
        <f t="shared" si="5"/>
        <v>47.92715073088905</v>
      </c>
    </row>
    <row r="139" spans="2:10" s="8" customFormat="1" ht="12.75">
      <c r="B139" s="9"/>
      <c r="C139" s="9"/>
      <c r="D139" s="9" t="s">
        <v>247</v>
      </c>
      <c r="E139" s="9" t="s">
        <v>248</v>
      </c>
      <c r="F139" s="10">
        <v>417300</v>
      </c>
      <c r="G139" s="10">
        <v>417300</v>
      </c>
      <c r="H139" s="10">
        <v>200000</v>
      </c>
      <c r="I139" s="11">
        <f t="shared" si="4"/>
        <v>47.92715073088905</v>
      </c>
      <c r="J139" s="11">
        <f t="shared" si="5"/>
        <v>47.92715073088905</v>
      </c>
    </row>
    <row r="140" spans="1:10" s="4" customFormat="1" ht="17.25">
      <c r="A140" s="5" t="s">
        <v>186</v>
      </c>
      <c r="B140" s="5"/>
      <c r="C140" s="5" t="s">
        <v>458</v>
      </c>
      <c r="D140" s="5"/>
      <c r="E140" s="5" t="s">
        <v>447</v>
      </c>
      <c r="F140" s="6">
        <f>+F141</f>
        <v>0</v>
      </c>
      <c r="G140" s="6">
        <f>+G141</f>
        <v>0</v>
      </c>
      <c r="H140" s="6">
        <f>+H141</f>
        <v>160000</v>
      </c>
      <c r="I140" s="7" t="str">
        <f t="shared" si="4"/>
        <v>**.**</v>
      </c>
      <c r="J140" s="7" t="str">
        <f t="shared" si="5"/>
        <v>**.**</v>
      </c>
    </row>
    <row r="141" spans="2:10" s="8" customFormat="1" ht="12.75">
      <c r="B141" s="9"/>
      <c r="C141" s="9"/>
      <c r="D141" s="9" t="s">
        <v>305</v>
      </c>
      <c r="E141" s="9" t="s">
        <v>306</v>
      </c>
      <c r="F141" s="10">
        <v>0</v>
      </c>
      <c r="G141" s="10">
        <v>0</v>
      </c>
      <c r="H141" s="10">
        <v>160000</v>
      </c>
      <c r="I141" s="11" t="str">
        <f t="shared" si="4"/>
        <v>**.**</v>
      </c>
      <c r="J141" s="11" t="str">
        <f t="shared" si="5"/>
        <v>**.**</v>
      </c>
    </row>
    <row r="142" spans="1:10" s="4" customFormat="1" ht="17.25">
      <c r="A142" s="5" t="s">
        <v>188</v>
      </c>
      <c r="B142" s="5"/>
      <c r="C142" s="5" t="s">
        <v>462</v>
      </c>
      <c r="D142" s="5"/>
      <c r="E142" s="5" t="s">
        <v>463</v>
      </c>
      <c r="F142" s="6">
        <f>+F143</f>
        <v>0</v>
      </c>
      <c r="G142" s="6">
        <f>+G143</f>
        <v>0</v>
      </c>
      <c r="H142" s="6">
        <f>+H143</f>
        <v>40000</v>
      </c>
      <c r="I142" s="7" t="str">
        <f t="shared" si="4"/>
        <v>**.**</v>
      </c>
      <c r="J142" s="7" t="str">
        <f t="shared" si="5"/>
        <v>**.**</v>
      </c>
    </row>
    <row r="143" spans="2:10" s="8" customFormat="1" ht="12.75">
      <c r="B143" s="9"/>
      <c r="C143" s="9"/>
      <c r="D143" s="9" t="s">
        <v>361</v>
      </c>
      <c r="E143" s="9" t="s">
        <v>362</v>
      </c>
      <c r="F143" s="10">
        <v>0</v>
      </c>
      <c r="G143" s="10">
        <v>0</v>
      </c>
      <c r="H143" s="10">
        <v>40000</v>
      </c>
      <c r="I143" s="11" t="str">
        <f t="shared" si="4"/>
        <v>**.**</v>
      </c>
      <c r="J143" s="11" t="str">
        <f t="shared" si="5"/>
        <v>**.**</v>
      </c>
    </row>
    <row r="144" spans="1:10" s="4" customFormat="1" ht="17.25">
      <c r="A144" s="5" t="s">
        <v>193</v>
      </c>
      <c r="B144" s="5"/>
      <c r="C144" s="5" t="s">
        <v>464</v>
      </c>
      <c r="D144" s="5"/>
      <c r="E144" s="5" t="s">
        <v>465</v>
      </c>
      <c r="F144" s="6">
        <f>+F145</f>
        <v>0</v>
      </c>
      <c r="G144" s="6">
        <f>+G145</f>
        <v>0</v>
      </c>
      <c r="H144" s="6">
        <f>+H145</f>
        <v>300000</v>
      </c>
      <c r="I144" s="7" t="str">
        <f t="shared" si="4"/>
        <v>**.**</v>
      </c>
      <c r="J144" s="7" t="str">
        <f t="shared" si="5"/>
        <v>**.**</v>
      </c>
    </row>
    <row r="145" spans="2:10" s="8" customFormat="1" ht="12.75">
      <c r="B145" s="9"/>
      <c r="C145" s="9"/>
      <c r="D145" s="9" t="s">
        <v>247</v>
      </c>
      <c r="E145" s="9" t="s">
        <v>248</v>
      </c>
      <c r="F145" s="10">
        <v>0</v>
      </c>
      <c r="G145" s="10">
        <v>0</v>
      </c>
      <c r="H145" s="10">
        <v>300000</v>
      </c>
      <c r="I145" s="11" t="str">
        <f t="shared" si="4"/>
        <v>**.**</v>
      </c>
      <c r="J145" s="11" t="str">
        <f t="shared" si="5"/>
        <v>**.**</v>
      </c>
    </row>
    <row r="146" spans="1:10" s="4" customFormat="1" ht="17.25">
      <c r="A146" s="5" t="s">
        <v>198</v>
      </c>
      <c r="B146" s="5"/>
      <c r="C146" s="5" t="s">
        <v>282</v>
      </c>
      <c r="D146" s="5"/>
      <c r="E146" s="5" t="s">
        <v>283</v>
      </c>
      <c r="F146" s="6">
        <f>+F147</f>
        <v>60500</v>
      </c>
      <c r="G146" s="6">
        <f>+G147</f>
        <v>60500</v>
      </c>
      <c r="H146" s="6">
        <f>+H147</f>
        <v>45000</v>
      </c>
      <c r="I146" s="7">
        <f t="shared" si="4"/>
        <v>74.3801652892562</v>
      </c>
      <c r="J146" s="7">
        <f t="shared" si="5"/>
        <v>74.3801652892562</v>
      </c>
    </row>
    <row r="147" spans="2:10" s="8" customFormat="1" ht="12.75">
      <c r="B147" s="9"/>
      <c r="C147" s="9"/>
      <c r="D147" s="9" t="s">
        <v>284</v>
      </c>
      <c r="E147" s="9" t="s">
        <v>285</v>
      </c>
      <c r="F147" s="10">
        <v>60500</v>
      </c>
      <c r="G147" s="10">
        <v>60500</v>
      </c>
      <c r="H147" s="10">
        <v>45000</v>
      </c>
      <c r="I147" s="11">
        <f t="shared" si="4"/>
        <v>74.3801652892562</v>
      </c>
      <c r="J147" s="11">
        <f t="shared" si="5"/>
        <v>74.3801652892562</v>
      </c>
    </row>
    <row r="148" spans="1:10" s="4" customFormat="1" ht="17.25">
      <c r="A148" s="5" t="s">
        <v>203</v>
      </c>
      <c r="B148" s="5"/>
      <c r="C148" s="5" t="s">
        <v>287</v>
      </c>
      <c r="D148" s="5"/>
      <c r="E148" s="5" t="s">
        <v>288</v>
      </c>
      <c r="F148" s="6">
        <f>+F149</f>
        <v>1025900</v>
      </c>
      <c r="G148" s="6">
        <f>+G149</f>
        <v>1025900</v>
      </c>
      <c r="H148" s="6">
        <f>+H149</f>
        <v>1555800</v>
      </c>
      <c r="I148" s="7">
        <f t="shared" si="4"/>
        <v>151.6522078175261</v>
      </c>
      <c r="J148" s="7">
        <f t="shared" si="5"/>
        <v>151.6522078175261</v>
      </c>
    </row>
    <row r="149" spans="2:10" s="8" customFormat="1" ht="12.75">
      <c r="B149" s="9"/>
      <c r="C149" s="9"/>
      <c r="D149" s="9" t="s">
        <v>289</v>
      </c>
      <c r="E149" s="9" t="s">
        <v>290</v>
      </c>
      <c r="F149" s="10">
        <v>1025900</v>
      </c>
      <c r="G149" s="10">
        <v>1025900</v>
      </c>
      <c r="H149" s="10">
        <v>1555800</v>
      </c>
      <c r="I149" s="11">
        <f t="shared" si="4"/>
        <v>151.6522078175261</v>
      </c>
      <c r="J149" s="11">
        <f t="shared" si="5"/>
        <v>151.6522078175261</v>
      </c>
    </row>
    <row r="150" spans="1:10" s="4" customFormat="1" ht="17.25">
      <c r="A150" s="5" t="s">
        <v>206</v>
      </c>
      <c r="B150" s="5"/>
      <c r="C150" s="5" t="s">
        <v>292</v>
      </c>
      <c r="D150" s="5"/>
      <c r="E150" s="5" t="s">
        <v>293</v>
      </c>
      <c r="F150" s="6">
        <f>+F151</f>
        <v>187800</v>
      </c>
      <c r="G150" s="6">
        <f>+G151</f>
        <v>187800</v>
      </c>
      <c r="H150" s="6">
        <f>+H151</f>
        <v>280764</v>
      </c>
      <c r="I150" s="7">
        <f t="shared" si="4"/>
        <v>149.50159744408947</v>
      </c>
      <c r="J150" s="7">
        <f t="shared" si="5"/>
        <v>149.50159744408947</v>
      </c>
    </row>
    <row r="151" spans="2:10" s="8" customFormat="1" ht="12.75">
      <c r="B151" s="9"/>
      <c r="C151" s="9"/>
      <c r="D151" s="9" t="s">
        <v>284</v>
      </c>
      <c r="E151" s="9" t="s">
        <v>285</v>
      </c>
      <c r="F151" s="10">
        <v>187800</v>
      </c>
      <c r="G151" s="10">
        <v>187800</v>
      </c>
      <c r="H151" s="10">
        <v>280764</v>
      </c>
      <c r="I151" s="11">
        <f t="shared" si="4"/>
        <v>149.50159744408947</v>
      </c>
      <c r="J151" s="11">
        <f t="shared" si="5"/>
        <v>149.50159744408947</v>
      </c>
    </row>
    <row r="152" spans="1:10" s="4" customFormat="1" ht="17.25">
      <c r="A152" s="5" t="s">
        <v>213</v>
      </c>
      <c r="B152" s="5"/>
      <c r="C152" s="5" t="s">
        <v>433</v>
      </c>
      <c r="D152" s="5"/>
      <c r="E152" s="5" t="s">
        <v>434</v>
      </c>
      <c r="F152" s="6">
        <f>+F153</f>
        <v>0</v>
      </c>
      <c r="G152" s="6">
        <f>+G153</f>
        <v>0</v>
      </c>
      <c r="H152" s="6">
        <f>+H153</f>
        <v>556800</v>
      </c>
      <c r="I152" s="7" t="str">
        <f t="shared" si="4"/>
        <v>**.**</v>
      </c>
      <c r="J152" s="7" t="str">
        <f t="shared" si="5"/>
        <v>**.**</v>
      </c>
    </row>
    <row r="153" spans="2:10" s="8" customFormat="1" ht="12.75">
      <c r="B153" s="9"/>
      <c r="C153" s="9"/>
      <c r="D153" s="9" t="s">
        <v>435</v>
      </c>
      <c r="E153" s="9" t="s">
        <v>434</v>
      </c>
      <c r="F153" s="10">
        <v>0</v>
      </c>
      <c r="G153" s="10">
        <v>0</v>
      </c>
      <c r="H153" s="10">
        <v>556800</v>
      </c>
      <c r="I153" s="11" t="str">
        <f t="shared" si="4"/>
        <v>**.**</v>
      </c>
      <c r="J153" s="11" t="str">
        <f t="shared" si="5"/>
        <v>**.**</v>
      </c>
    </row>
    <row r="154" spans="1:10" s="4" customFormat="1" ht="17.25">
      <c r="A154" s="5" t="s">
        <v>218</v>
      </c>
      <c r="B154" s="5"/>
      <c r="C154" s="5" t="s">
        <v>298</v>
      </c>
      <c r="D154" s="5"/>
      <c r="E154" s="5" t="s">
        <v>436</v>
      </c>
      <c r="F154" s="6">
        <f>+F155+F156+F157</f>
        <v>16700</v>
      </c>
      <c r="G154" s="6">
        <f>+G155+G156+G157</f>
        <v>191511</v>
      </c>
      <c r="H154" s="6">
        <f>+H155+H156+H157</f>
        <v>516700</v>
      </c>
      <c r="I154" s="7">
        <f t="shared" si="4"/>
        <v>269.80173462620945</v>
      </c>
      <c r="J154" s="7">
        <f t="shared" si="5"/>
        <v>3094.011976047904</v>
      </c>
    </row>
    <row r="155" spans="2:10" s="8" customFormat="1" ht="12.75">
      <c r="B155" s="9"/>
      <c r="C155" s="9"/>
      <c r="D155" s="9" t="s">
        <v>139</v>
      </c>
      <c r="E155" s="9" t="s">
        <v>140</v>
      </c>
      <c r="F155" s="10">
        <v>0</v>
      </c>
      <c r="G155" s="10">
        <v>174811</v>
      </c>
      <c r="H155" s="10">
        <v>0</v>
      </c>
      <c r="I155" s="11">
        <f t="shared" si="4"/>
        <v>0</v>
      </c>
      <c r="J155" s="11" t="str">
        <f t="shared" si="5"/>
        <v>**.**</v>
      </c>
    </row>
    <row r="156" spans="2:10" s="8" customFormat="1" ht="12.75">
      <c r="B156" s="9"/>
      <c r="C156" s="9"/>
      <c r="D156" s="9" t="s">
        <v>299</v>
      </c>
      <c r="E156" s="9" t="s">
        <v>300</v>
      </c>
      <c r="F156" s="10">
        <v>16700</v>
      </c>
      <c r="G156" s="10">
        <v>16700</v>
      </c>
      <c r="H156" s="10">
        <v>289889</v>
      </c>
      <c r="I156" s="11">
        <f t="shared" si="4"/>
        <v>1735.8622754491018</v>
      </c>
      <c r="J156" s="11">
        <f t="shared" si="5"/>
        <v>1735.8622754491018</v>
      </c>
    </row>
    <row r="157" spans="2:10" s="8" customFormat="1" ht="12.75">
      <c r="B157" s="9"/>
      <c r="C157" s="9"/>
      <c r="D157" s="9" t="s">
        <v>305</v>
      </c>
      <c r="E157" s="9" t="s">
        <v>306</v>
      </c>
      <c r="F157" s="10">
        <v>0</v>
      </c>
      <c r="G157" s="10">
        <v>0</v>
      </c>
      <c r="H157" s="10">
        <v>226811</v>
      </c>
      <c r="I157" s="11" t="str">
        <f t="shared" si="4"/>
        <v>**.**</v>
      </c>
      <c r="J157" s="11" t="str">
        <f t="shared" si="5"/>
        <v>**.**</v>
      </c>
    </row>
    <row r="158" spans="1:10" s="4" customFormat="1" ht="17.25">
      <c r="A158" s="5" t="s">
        <v>223</v>
      </c>
      <c r="B158" s="5"/>
      <c r="C158" s="5" t="s">
        <v>303</v>
      </c>
      <c r="D158" s="5"/>
      <c r="E158" s="5" t="s">
        <v>304</v>
      </c>
      <c r="F158" s="6">
        <f>+F159</f>
        <v>29200</v>
      </c>
      <c r="G158" s="6">
        <f>+G159</f>
        <v>29200</v>
      </c>
      <c r="H158" s="6">
        <f>+H159</f>
        <v>39000</v>
      </c>
      <c r="I158" s="7">
        <f t="shared" si="4"/>
        <v>133.56164383561645</v>
      </c>
      <c r="J158" s="7">
        <f t="shared" si="5"/>
        <v>133.56164383561645</v>
      </c>
    </row>
    <row r="159" spans="2:10" s="8" customFormat="1" ht="12.75">
      <c r="B159" s="9"/>
      <c r="C159" s="9"/>
      <c r="D159" s="9" t="s">
        <v>305</v>
      </c>
      <c r="E159" s="9" t="s">
        <v>306</v>
      </c>
      <c r="F159" s="10">
        <v>29200</v>
      </c>
      <c r="G159" s="10">
        <v>29200</v>
      </c>
      <c r="H159" s="10">
        <v>39000</v>
      </c>
      <c r="I159" s="11">
        <f t="shared" si="4"/>
        <v>133.56164383561645</v>
      </c>
      <c r="J159" s="11">
        <f t="shared" si="5"/>
        <v>133.56164383561645</v>
      </c>
    </row>
    <row r="160" spans="1:10" s="4" customFormat="1" ht="17.25">
      <c r="A160" s="5" t="s">
        <v>228</v>
      </c>
      <c r="B160" s="5"/>
      <c r="C160" s="5" t="s">
        <v>310</v>
      </c>
      <c r="D160" s="5"/>
      <c r="E160" s="5" t="s">
        <v>311</v>
      </c>
      <c r="F160" s="6">
        <f>+F161</f>
        <v>400</v>
      </c>
      <c r="G160" s="6">
        <f>+G161</f>
        <v>400</v>
      </c>
      <c r="H160" s="6">
        <f>+H161</f>
        <v>0</v>
      </c>
      <c r="I160" s="7">
        <f t="shared" si="4"/>
        <v>0</v>
      </c>
      <c r="J160" s="7">
        <f t="shared" si="5"/>
        <v>0</v>
      </c>
    </row>
    <row r="161" spans="2:10" s="8" customFormat="1" ht="12.75">
      <c r="B161" s="9"/>
      <c r="C161" s="9"/>
      <c r="D161" s="9" t="s">
        <v>211</v>
      </c>
      <c r="E161" s="9" t="s">
        <v>212</v>
      </c>
      <c r="F161" s="10">
        <v>400</v>
      </c>
      <c r="G161" s="10">
        <v>400</v>
      </c>
      <c r="H161" s="10">
        <v>0</v>
      </c>
      <c r="I161" s="11">
        <f t="shared" si="4"/>
        <v>0</v>
      </c>
      <c r="J161" s="11">
        <f t="shared" si="5"/>
        <v>0</v>
      </c>
    </row>
    <row r="162" spans="1:10" s="4" customFormat="1" ht="17.25">
      <c r="A162" s="5" t="s">
        <v>232</v>
      </c>
      <c r="B162" s="5"/>
      <c r="C162" s="5" t="s">
        <v>314</v>
      </c>
      <c r="D162" s="5"/>
      <c r="E162" s="5" t="s">
        <v>315</v>
      </c>
      <c r="F162" s="6">
        <f>+F163</f>
        <v>83500</v>
      </c>
      <c r="G162" s="6">
        <f>+G163</f>
        <v>83500</v>
      </c>
      <c r="H162" s="6">
        <f>+H163</f>
        <v>66000</v>
      </c>
      <c r="I162" s="7">
        <f t="shared" si="4"/>
        <v>79.04191616766467</v>
      </c>
      <c r="J162" s="7">
        <f t="shared" si="5"/>
        <v>79.04191616766467</v>
      </c>
    </row>
    <row r="163" spans="2:10" s="8" customFormat="1" ht="12.75">
      <c r="B163" s="9"/>
      <c r="C163" s="9"/>
      <c r="D163" s="9" t="s">
        <v>316</v>
      </c>
      <c r="E163" s="9" t="s">
        <v>317</v>
      </c>
      <c r="F163" s="10">
        <v>83500</v>
      </c>
      <c r="G163" s="10">
        <v>83500</v>
      </c>
      <c r="H163" s="10">
        <v>66000</v>
      </c>
      <c r="I163" s="11">
        <f t="shared" si="4"/>
        <v>79.04191616766467</v>
      </c>
      <c r="J163" s="11">
        <f t="shared" si="5"/>
        <v>79.04191616766467</v>
      </c>
    </row>
    <row r="164" spans="1:10" s="4" customFormat="1" ht="17.25">
      <c r="A164" s="5" t="s">
        <v>235</v>
      </c>
      <c r="B164" s="5"/>
      <c r="C164" s="5" t="s">
        <v>320</v>
      </c>
      <c r="D164" s="5"/>
      <c r="E164" s="5" t="s">
        <v>466</v>
      </c>
      <c r="F164" s="6">
        <f>+F165+F166</f>
        <v>41700</v>
      </c>
      <c r="G164" s="6">
        <f>+G165+G166</f>
        <v>41700</v>
      </c>
      <c r="H164" s="6">
        <f>+H165+H166</f>
        <v>60000</v>
      </c>
      <c r="I164" s="7">
        <f t="shared" si="4"/>
        <v>143.88489208633092</v>
      </c>
      <c r="J164" s="7">
        <f t="shared" si="5"/>
        <v>143.88489208633092</v>
      </c>
    </row>
    <row r="165" spans="2:10" s="8" customFormat="1" ht="12.75">
      <c r="B165" s="9"/>
      <c r="C165" s="9"/>
      <c r="D165" s="9" t="s">
        <v>321</v>
      </c>
      <c r="E165" s="9" t="s">
        <v>322</v>
      </c>
      <c r="F165" s="10">
        <v>41700</v>
      </c>
      <c r="G165" s="10">
        <v>41700</v>
      </c>
      <c r="H165" s="10">
        <v>54000</v>
      </c>
      <c r="I165" s="11">
        <f t="shared" si="4"/>
        <v>129.49640287769785</v>
      </c>
      <c r="J165" s="11">
        <f t="shared" si="5"/>
        <v>129.49640287769785</v>
      </c>
    </row>
    <row r="166" spans="2:10" s="8" customFormat="1" ht="12.75">
      <c r="B166" s="9"/>
      <c r="C166" s="9"/>
      <c r="D166" s="9" t="s">
        <v>467</v>
      </c>
      <c r="E166" s="9" t="s">
        <v>468</v>
      </c>
      <c r="F166" s="10">
        <v>0</v>
      </c>
      <c r="G166" s="10">
        <v>0</v>
      </c>
      <c r="H166" s="10">
        <v>6000</v>
      </c>
      <c r="I166" s="11" t="str">
        <f t="shared" si="4"/>
        <v>**.**</v>
      </c>
      <c r="J166" s="11" t="str">
        <f t="shared" si="5"/>
        <v>**.**</v>
      </c>
    </row>
    <row r="167" spans="1:10" s="4" customFormat="1" ht="17.25">
      <c r="A167" s="5" t="s">
        <v>238</v>
      </c>
      <c r="B167" s="5"/>
      <c r="C167" s="5" t="s">
        <v>326</v>
      </c>
      <c r="D167" s="5"/>
      <c r="E167" s="5" t="s">
        <v>327</v>
      </c>
      <c r="F167" s="6">
        <f>+F168</f>
        <v>0</v>
      </c>
      <c r="G167" s="6">
        <f>+G168</f>
        <v>0</v>
      </c>
      <c r="H167" s="6">
        <f>+H168</f>
        <v>500000</v>
      </c>
      <c r="I167" s="7" t="str">
        <f t="shared" si="4"/>
        <v>**.**</v>
      </c>
      <c r="J167" s="7" t="str">
        <f t="shared" si="5"/>
        <v>**.**</v>
      </c>
    </row>
    <row r="168" spans="2:10" s="8" customFormat="1" ht="12.75">
      <c r="B168" s="9"/>
      <c r="C168" s="9"/>
      <c r="D168" s="9" t="s">
        <v>328</v>
      </c>
      <c r="E168" s="9" t="s">
        <v>329</v>
      </c>
      <c r="F168" s="10">
        <v>0</v>
      </c>
      <c r="G168" s="10">
        <v>0</v>
      </c>
      <c r="H168" s="10">
        <v>500000</v>
      </c>
      <c r="I168" s="11" t="str">
        <f t="shared" si="4"/>
        <v>**.**</v>
      </c>
      <c r="J168" s="11" t="str">
        <f t="shared" si="5"/>
        <v>**.**</v>
      </c>
    </row>
    <row r="169" spans="2:10" s="16" customFormat="1" ht="18">
      <c r="B169" s="17" t="s">
        <v>330</v>
      </c>
      <c r="C169" s="17"/>
      <c r="D169" s="17"/>
      <c r="E169" s="17" t="s">
        <v>331</v>
      </c>
      <c r="F169" s="18">
        <f>+F170+F184+F193+F201+F210+F219+F230+F244+F251+F254+F266+F275</f>
        <v>196000</v>
      </c>
      <c r="G169" s="18">
        <f>+G170+G184+G193+G201+G210+G219+G230+G244+G251+G254+G266+G275</f>
        <v>273836.17</v>
      </c>
      <c r="H169" s="18">
        <f>+H170+H184+H193+H201+H210+H219+H230+H244+H251+H254+H266+H275</f>
        <v>212187.87</v>
      </c>
      <c r="I169" s="19">
        <f t="shared" si="4"/>
        <v>77.48715956697758</v>
      </c>
      <c r="J169" s="19">
        <f t="shared" si="5"/>
        <v>108.25911734693878</v>
      </c>
    </row>
    <row r="170" spans="2:10" s="12" customFormat="1" ht="15.75">
      <c r="B170" s="13" t="s">
        <v>332</v>
      </c>
      <c r="C170" s="13"/>
      <c r="D170" s="13"/>
      <c r="E170" s="13" t="s">
        <v>333</v>
      </c>
      <c r="F170" s="14">
        <f>+F171+F173+F176+F178+F181</f>
        <v>15100</v>
      </c>
      <c r="G170" s="14">
        <f>+G171+G173+G176+G178+G181</f>
        <v>15100</v>
      </c>
      <c r="H170" s="14">
        <f>+H171+H173+H176+H178+H181</f>
        <v>17800</v>
      </c>
      <c r="I170" s="15">
        <f t="shared" si="4"/>
        <v>117.88079470198676</v>
      </c>
      <c r="J170" s="15">
        <f t="shared" si="5"/>
        <v>117.88079470198676</v>
      </c>
    </row>
    <row r="171" spans="1:10" s="4" customFormat="1" ht="17.25">
      <c r="A171" s="5" t="s">
        <v>241</v>
      </c>
      <c r="B171" s="5"/>
      <c r="C171" s="5" t="s">
        <v>336</v>
      </c>
      <c r="D171" s="5"/>
      <c r="E171" s="5" t="s">
        <v>269</v>
      </c>
      <c r="F171" s="6">
        <f>+F172</f>
        <v>2100</v>
      </c>
      <c r="G171" s="6">
        <f>+G172</f>
        <v>2100</v>
      </c>
      <c r="H171" s="6">
        <f>+H172</f>
        <v>1000</v>
      </c>
      <c r="I171" s="7">
        <f t="shared" si="4"/>
        <v>47.61904761904761</v>
      </c>
      <c r="J171" s="7">
        <f t="shared" si="5"/>
        <v>47.61904761904761</v>
      </c>
    </row>
    <row r="172" spans="2:10" s="8" customFormat="1" ht="12.75">
      <c r="B172" s="9"/>
      <c r="C172" s="9"/>
      <c r="D172" s="9" t="s">
        <v>222</v>
      </c>
      <c r="E172" s="9" t="s">
        <v>432</v>
      </c>
      <c r="F172" s="10">
        <v>2100</v>
      </c>
      <c r="G172" s="10">
        <v>2100</v>
      </c>
      <c r="H172" s="10">
        <v>1000</v>
      </c>
      <c r="I172" s="11">
        <f t="shared" si="4"/>
        <v>47.61904761904761</v>
      </c>
      <c r="J172" s="11">
        <f t="shared" si="5"/>
        <v>47.61904761904761</v>
      </c>
    </row>
    <row r="173" spans="1:10" s="4" customFormat="1" ht="17.25">
      <c r="A173" s="5" t="s">
        <v>244</v>
      </c>
      <c r="B173" s="5"/>
      <c r="C173" s="5" t="s">
        <v>338</v>
      </c>
      <c r="D173" s="5"/>
      <c r="E173" s="5" t="s">
        <v>339</v>
      </c>
      <c r="F173" s="6">
        <f>+F174+F175</f>
        <v>900</v>
      </c>
      <c r="G173" s="6">
        <f>+G174+G175</f>
        <v>900</v>
      </c>
      <c r="H173" s="6">
        <f>+H174+H175</f>
        <v>1500</v>
      </c>
      <c r="I173" s="7">
        <f t="shared" si="4"/>
        <v>166.66666666666669</v>
      </c>
      <c r="J173" s="7">
        <f t="shared" si="5"/>
        <v>166.66666666666669</v>
      </c>
    </row>
    <row r="174" spans="2:10" s="8" customFormat="1" ht="12.75">
      <c r="B174" s="9"/>
      <c r="C174" s="9"/>
      <c r="D174" s="9" t="s">
        <v>134</v>
      </c>
      <c r="E174" s="9" t="s">
        <v>339</v>
      </c>
      <c r="F174" s="10">
        <v>900</v>
      </c>
      <c r="G174" s="10">
        <v>900</v>
      </c>
      <c r="H174" s="10">
        <v>0</v>
      </c>
      <c r="I174" s="11">
        <f t="shared" si="4"/>
        <v>0</v>
      </c>
      <c r="J174" s="11">
        <f t="shared" si="5"/>
        <v>0</v>
      </c>
    </row>
    <row r="175" spans="2:10" s="8" customFormat="1" ht="12.75">
      <c r="B175" s="9"/>
      <c r="C175" s="9"/>
      <c r="D175" s="9" t="s">
        <v>270</v>
      </c>
      <c r="E175" s="9" t="s">
        <v>267</v>
      </c>
      <c r="F175" s="10">
        <v>0</v>
      </c>
      <c r="G175" s="10">
        <v>0</v>
      </c>
      <c r="H175" s="10">
        <v>1500</v>
      </c>
      <c r="I175" s="11" t="str">
        <f t="shared" si="4"/>
        <v>**.**</v>
      </c>
      <c r="J175" s="11" t="str">
        <f t="shared" si="5"/>
        <v>**.**</v>
      </c>
    </row>
    <row r="176" spans="1:10" s="4" customFormat="1" ht="17.25">
      <c r="A176" s="5" t="s">
        <v>249</v>
      </c>
      <c r="B176" s="5"/>
      <c r="C176" s="5" t="s">
        <v>341</v>
      </c>
      <c r="D176" s="5"/>
      <c r="E176" s="5" t="s">
        <v>342</v>
      </c>
      <c r="F176" s="6">
        <f>+F177</f>
        <v>3700</v>
      </c>
      <c r="G176" s="6">
        <f>+G177</f>
        <v>3700</v>
      </c>
      <c r="H176" s="6">
        <f>+H177</f>
        <v>6200</v>
      </c>
      <c r="I176" s="7">
        <f t="shared" si="4"/>
        <v>167.56756756756758</v>
      </c>
      <c r="J176" s="7">
        <f t="shared" si="5"/>
        <v>167.56756756756758</v>
      </c>
    </row>
    <row r="177" spans="2:10" s="8" customFormat="1" ht="12.75">
      <c r="B177" s="9"/>
      <c r="C177" s="9"/>
      <c r="D177" s="9" t="s">
        <v>221</v>
      </c>
      <c r="E177" s="9" t="s">
        <v>429</v>
      </c>
      <c r="F177" s="10">
        <v>3700</v>
      </c>
      <c r="G177" s="10">
        <v>3700</v>
      </c>
      <c r="H177" s="10">
        <v>6200</v>
      </c>
      <c r="I177" s="11">
        <f t="shared" si="4"/>
        <v>167.56756756756758</v>
      </c>
      <c r="J177" s="11">
        <f t="shared" si="5"/>
        <v>167.56756756756758</v>
      </c>
    </row>
    <row r="178" spans="1:10" s="4" customFormat="1" ht="17.25">
      <c r="A178" s="5" t="s">
        <v>252</v>
      </c>
      <c r="B178" s="5"/>
      <c r="C178" s="5" t="s">
        <v>344</v>
      </c>
      <c r="D178" s="5"/>
      <c r="E178" s="5" t="s">
        <v>345</v>
      </c>
      <c r="F178" s="6">
        <f>+F179+F180</f>
        <v>8300</v>
      </c>
      <c r="G178" s="6">
        <f>+G179+G180</f>
        <v>8300</v>
      </c>
      <c r="H178" s="6">
        <f>+H179+H180</f>
        <v>8800</v>
      </c>
      <c r="I178" s="7">
        <f t="shared" si="4"/>
        <v>106.02409638554218</v>
      </c>
      <c r="J178" s="7">
        <f t="shared" si="5"/>
        <v>106.02409638554218</v>
      </c>
    </row>
    <row r="179" spans="2:10" s="8" customFormat="1" ht="12.75">
      <c r="B179" s="9"/>
      <c r="C179" s="9"/>
      <c r="D179" s="9" t="s">
        <v>231</v>
      </c>
      <c r="E179" s="9" t="s">
        <v>430</v>
      </c>
      <c r="F179" s="10">
        <v>8300</v>
      </c>
      <c r="G179" s="10">
        <v>8300</v>
      </c>
      <c r="H179" s="10">
        <v>7800</v>
      </c>
      <c r="I179" s="11">
        <f t="shared" si="4"/>
        <v>93.97590361445783</v>
      </c>
      <c r="J179" s="11">
        <f t="shared" si="5"/>
        <v>93.97590361445783</v>
      </c>
    </row>
    <row r="180" spans="2:10" s="8" customFormat="1" ht="12.75">
      <c r="B180" s="9"/>
      <c r="C180" s="9"/>
      <c r="D180" s="9" t="s">
        <v>261</v>
      </c>
      <c r="E180" s="9" t="s">
        <v>431</v>
      </c>
      <c r="F180" s="10">
        <v>0</v>
      </c>
      <c r="G180" s="10">
        <v>0</v>
      </c>
      <c r="H180" s="10">
        <v>1000</v>
      </c>
      <c r="I180" s="11" t="str">
        <f t="shared" si="4"/>
        <v>**.**</v>
      </c>
      <c r="J180" s="11" t="str">
        <f t="shared" si="5"/>
        <v>**.**</v>
      </c>
    </row>
    <row r="181" spans="1:10" s="4" customFormat="1" ht="17.25">
      <c r="A181" s="5" t="s">
        <v>255</v>
      </c>
      <c r="B181" s="5"/>
      <c r="C181" s="5" t="s">
        <v>347</v>
      </c>
      <c r="D181" s="5"/>
      <c r="E181" s="5" t="s">
        <v>348</v>
      </c>
      <c r="F181" s="6">
        <f>+F182+F183</f>
        <v>100</v>
      </c>
      <c r="G181" s="6">
        <f>+G182+G183</f>
        <v>100</v>
      </c>
      <c r="H181" s="6">
        <f>+H182+H183</f>
        <v>300</v>
      </c>
      <c r="I181" s="7">
        <f t="shared" si="4"/>
        <v>300</v>
      </c>
      <c r="J181" s="7">
        <f t="shared" si="5"/>
        <v>300</v>
      </c>
    </row>
    <row r="182" spans="2:10" s="8" customFormat="1" ht="12.75">
      <c r="B182" s="9"/>
      <c r="C182" s="9"/>
      <c r="D182" s="9" t="s">
        <v>209</v>
      </c>
      <c r="E182" s="9" t="s">
        <v>210</v>
      </c>
      <c r="F182" s="10">
        <v>100</v>
      </c>
      <c r="G182" s="10">
        <v>100</v>
      </c>
      <c r="H182" s="10">
        <v>100</v>
      </c>
      <c r="I182" s="11">
        <f t="shared" si="4"/>
        <v>100</v>
      </c>
      <c r="J182" s="11">
        <f t="shared" si="5"/>
        <v>100</v>
      </c>
    </row>
    <row r="183" spans="2:10" s="8" customFormat="1" ht="12.75">
      <c r="B183" s="9"/>
      <c r="C183" s="9"/>
      <c r="D183" s="9" t="s">
        <v>211</v>
      </c>
      <c r="E183" s="9" t="s">
        <v>212</v>
      </c>
      <c r="F183" s="10">
        <v>0</v>
      </c>
      <c r="G183" s="10">
        <v>0</v>
      </c>
      <c r="H183" s="10">
        <v>200</v>
      </c>
      <c r="I183" s="11" t="str">
        <f t="shared" si="4"/>
        <v>**.**</v>
      </c>
      <c r="J183" s="11" t="str">
        <f t="shared" si="5"/>
        <v>**.**</v>
      </c>
    </row>
    <row r="184" spans="2:10" s="12" customFormat="1" ht="15.75">
      <c r="B184" s="13" t="s">
        <v>349</v>
      </c>
      <c r="C184" s="13"/>
      <c r="D184" s="13"/>
      <c r="E184" s="13" t="s">
        <v>350</v>
      </c>
      <c r="F184" s="14">
        <f>+F185+F188+F191</f>
        <v>13900</v>
      </c>
      <c r="G184" s="14">
        <f>+G185+G188+G191</f>
        <v>13900</v>
      </c>
      <c r="H184" s="14">
        <f>+H185+H188+H191</f>
        <v>16700</v>
      </c>
      <c r="I184" s="15">
        <f t="shared" si="4"/>
        <v>120.14388489208633</v>
      </c>
      <c r="J184" s="15">
        <f t="shared" si="5"/>
        <v>120.14388489208633</v>
      </c>
    </row>
    <row r="185" spans="1:10" s="4" customFormat="1" ht="17.25">
      <c r="A185" s="5" t="s">
        <v>258</v>
      </c>
      <c r="B185" s="5"/>
      <c r="C185" s="5" t="s">
        <v>353</v>
      </c>
      <c r="D185" s="5"/>
      <c r="E185" s="5" t="s">
        <v>339</v>
      </c>
      <c r="F185" s="6">
        <f>+F186+F187</f>
        <v>6000</v>
      </c>
      <c r="G185" s="6">
        <f>+G186+G187</f>
        <v>6000</v>
      </c>
      <c r="H185" s="6">
        <f>+H186+H187</f>
        <v>6000</v>
      </c>
      <c r="I185" s="7">
        <f t="shared" si="4"/>
        <v>100</v>
      </c>
      <c r="J185" s="7">
        <f t="shared" si="5"/>
        <v>100</v>
      </c>
    </row>
    <row r="186" spans="2:10" s="8" customFormat="1" ht="12.75">
      <c r="B186" s="9"/>
      <c r="C186" s="9"/>
      <c r="D186" s="9" t="s">
        <v>221</v>
      </c>
      <c r="E186" s="9" t="s">
        <v>429</v>
      </c>
      <c r="F186" s="10">
        <v>6000</v>
      </c>
      <c r="G186" s="10">
        <v>6000</v>
      </c>
      <c r="H186" s="10">
        <v>0</v>
      </c>
      <c r="I186" s="11">
        <f t="shared" si="4"/>
        <v>0</v>
      </c>
      <c r="J186" s="11">
        <f t="shared" si="5"/>
        <v>0</v>
      </c>
    </row>
    <row r="187" spans="2:10" s="8" customFormat="1" ht="12.75">
      <c r="B187" s="9"/>
      <c r="C187" s="9"/>
      <c r="D187" s="9" t="s">
        <v>134</v>
      </c>
      <c r="E187" s="9" t="s">
        <v>339</v>
      </c>
      <c r="F187" s="10">
        <v>0</v>
      </c>
      <c r="G187" s="10">
        <v>0</v>
      </c>
      <c r="H187" s="10">
        <v>6000</v>
      </c>
      <c r="I187" s="11" t="str">
        <f t="shared" si="4"/>
        <v>**.**</v>
      </c>
      <c r="J187" s="11" t="str">
        <f t="shared" si="5"/>
        <v>**.**</v>
      </c>
    </row>
    <row r="188" spans="1:10" s="4" customFormat="1" ht="17.25">
      <c r="A188" s="5" t="s">
        <v>262</v>
      </c>
      <c r="B188" s="5"/>
      <c r="C188" s="5" t="s">
        <v>355</v>
      </c>
      <c r="D188" s="5"/>
      <c r="E188" s="5" t="s">
        <v>342</v>
      </c>
      <c r="F188" s="6">
        <f>+F189+F190</f>
        <v>7800</v>
      </c>
      <c r="G188" s="6">
        <f>+G189+G190</f>
        <v>7800</v>
      </c>
      <c r="H188" s="6">
        <f>+H189+H190</f>
        <v>10500</v>
      </c>
      <c r="I188" s="7">
        <f t="shared" si="4"/>
        <v>134.6153846153846</v>
      </c>
      <c r="J188" s="7">
        <f t="shared" si="5"/>
        <v>134.6153846153846</v>
      </c>
    </row>
    <row r="189" spans="2:10" s="8" customFormat="1" ht="12.75">
      <c r="B189" s="9"/>
      <c r="C189" s="9"/>
      <c r="D189" s="9" t="s">
        <v>221</v>
      </c>
      <c r="E189" s="9" t="s">
        <v>429</v>
      </c>
      <c r="F189" s="10">
        <v>0</v>
      </c>
      <c r="G189" s="10">
        <v>0</v>
      </c>
      <c r="H189" s="10">
        <v>8000</v>
      </c>
      <c r="I189" s="11" t="str">
        <f t="shared" si="4"/>
        <v>**.**</v>
      </c>
      <c r="J189" s="11" t="str">
        <f t="shared" si="5"/>
        <v>**.**</v>
      </c>
    </row>
    <row r="190" spans="2:10" s="8" customFormat="1" ht="12.75">
      <c r="B190" s="9"/>
      <c r="C190" s="9"/>
      <c r="D190" s="9" t="s">
        <v>231</v>
      </c>
      <c r="E190" s="9" t="s">
        <v>430</v>
      </c>
      <c r="F190" s="10">
        <v>7800</v>
      </c>
      <c r="G190" s="10">
        <v>7800</v>
      </c>
      <c r="H190" s="10">
        <v>2500</v>
      </c>
      <c r="I190" s="11">
        <f t="shared" si="4"/>
        <v>32.05128205128205</v>
      </c>
      <c r="J190" s="11">
        <f t="shared" si="5"/>
        <v>32.05128205128205</v>
      </c>
    </row>
    <row r="191" spans="1:10" s="4" customFormat="1" ht="17.25">
      <c r="A191" s="5" t="s">
        <v>265</v>
      </c>
      <c r="B191" s="5"/>
      <c r="C191" s="5" t="s">
        <v>357</v>
      </c>
      <c r="D191" s="5"/>
      <c r="E191" s="5" t="s">
        <v>348</v>
      </c>
      <c r="F191" s="6">
        <f>+F192</f>
        <v>100</v>
      </c>
      <c r="G191" s="6">
        <f>+G192</f>
        <v>100</v>
      </c>
      <c r="H191" s="6">
        <f>+H192</f>
        <v>200</v>
      </c>
      <c r="I191" s="7">
        <f t="shared" si="4"/>
        <v>200</v>
      </c>
      <c r="J191" s="7">
        <f t="shared" si="5"/>
        <v>200</v>
      </c>
    </row>
    <row r="192" spans="2:10" s="8" customFormat="1" ht="12.75">
      <c r="B192" s="9"/>
      <c r="C192" s="9"/>
      <c r="D192" s="9" t="s">
        <v>209</v>
      </c>
      <c r="E192" s="9" t="s">
        <v>210</v>
      </c>
      <c r="F192" s="10">
        <v>100</v>
      </c>
      <c r="G192" s="10">
        <v>100</v>
      </c>
      <c r="H192" s="10">
        <v>200</v>
      </c>
      <c r="I192" s="11">
        <f t="shared" si="4"/>
        <v>200</v>
      </c>
      <c r="J192" s="11">
        <f t="shared" si="5"/>
        <v>200</v>
      </c>
    </row>
    <row r="193" spans="2:10" s="12" customFormat="1" ht="15.75">
      <c r="B193" s="13" t="s">
        <v>358</v>
      </c>
      <c r="C193" s="13"/>
      <c r="D193" s="13"/>
      <c r="E193" s="13" t="s">
        <v>359</v>
      </c>
      <c r="F193" s="14">
        <f>+F194+F196+F198</f>
        <v>5800</v>
      </c>
      <c r="G193" s="14">
        <f>+G194+G196+G198</f>
        <v>5800</v>
      </c>
      <c r="H193" s="14">
        <f>+H194+H196+H198</f>
        <v>7000</v>
      </c>
      <c r="I193" s="15">
        <f t="shared" si="4"/>
        <v>120.6896551724138</v>
      </c>
      <c r="J193" s="15">
        <f t="shared" si="5"/>
        <v>120.6896551724138</v>
      </c>
    </row>
    <row r="194" spans="1:10" s="4" customFormat="1" ht="17.25">
      <c r="A194" s="5" t="s">
        <v>271</v>
      </c>
      <c r="B194" s="5"/>
      <c r="C194" s="5" t="s">
        <v>363</v>
      </c>
      <c r="D194" s="5"/>
      <c r="E194" s="5" t="s">
        <v>364</v>
      </c>
      <c r="F194" s="6">
        <f>+F195</f>
        <v>1700</v>
      </c>
      <c r="G194" s="6">
        <f>+G195</f>
        <v>1700</v>
      </c>
      <c r="H194" s="6">
        <f>+H195</f>
        <v>1700</v>
      </c>
      <c r="I194" s="7">
        <f t="shared" si="4"/>
        <v>100</v>
      </c>
      <c r="J194" s="7">
        <f t="shared" si="5"/>
        <v>100</v>
      </c>
    </row>
    <row r="195" spans="2:10" s="8" customFormat="1" ht="12.75">
      <c r="B195" s="9"/>
      <c r="C195" s="9"/>
      <c r="D195" s="9" t="s">
        <v>361</v>
      </c>
      <c r="E195" s="9" t="s">
        <v>362</v>
      </c>
      <c r="F195" s="10">
        <v>1700</v>
      </c>
      <c r="G195" s="10">
        <v>1700</v>
      </c>
      <c r="H195" s="10">
        <v>1700</v>
      </c>
      <c r="I195" s="11">
        <f t="shared" si="4"/>
        <v>100</v>
      </c>
      <c r="J195" s="11">
        <f t="shared" si="5"/>
        <v>100</v>
      </c>
    </row>
    <row r="196" spans="1:10" s="4" customFormat="1" ht="17.25">
      <c r="A196" s="5" t="s">
        <v>273</v>
      </c>
      <c r="B196" s="5"/>
      <c r="C196" s="5" t="s">
        <v>365</v>
      </c>
      <c r="D196" s="5"/>
      <c r="E196" s="5" t="s">
        <v>348</v>
      </c>
      <c r="F196" s="6">
        <f>+F197</f>
        <v>100</v>
      </c>
      <c r="G196" s="6">
        <f>+G197</f>
        <v>100</v>
      </c>
      <c r="H196" s="6">
        <f>+H197</f>
        <v>100</v>
      </c>
      <c r="I196" s="7">
        <f t="shared" si="4"/>
        <v>100</v>
      </c>
      <c r="J196" s="7">
        <f t="shared" si="5"/>
        <v>100</v>
      </c>
    </row>
    <row r="197" spans="2:10" s="8" customFormat="1" ht="12.75">
      <c r="B197" s="9"/>
      <c r="C197" s="9"/>
      <c r="D197" s="9" t="s">
        <v>209</v>
      </c>
      <c r="E197" s="9" t="s">
        <v>210</v>
      </c>
      <c r="F197" s="10">
        <v>100</v>
      </c>
      <c r="G197" s="10">
        <v>100</v>
      </c>
      <c r="H197" s="10">
        <v>100</v>
      </c>
      <c r="I197" s="11">
        <f t="shared" si="4"/>
        <v>100</v>
      </c>
      <c r="J197" s="11">
        <f t="shared" si="5"/>
        <v>100</v>
      </c>
    </row>
    <row r="198" spans="1:10" s="4" customFormat="1" ht="17.25">
      <c r="A198" s="5" t="s">
        <v>276</v>
      </c>
      <c r="B198" s="5"/>
      <c r="C198" s="5" t="s">
        <v>366</v>
      </c>
      <c r="D198" s="5"/>
      <c r="E198" s="5" t="s">
        <v>339</v>
      </c>
      <c r="F198" s="6">
        <f>+F199+F200</f>
        <v>4000</v>
      </c>
      <c r="G198" s="6">
        <f>+G199+G200</f>
        <v>4000</v>
      </c>
      <c r="H198" s="6">
        <f>+H199+H200</f>
        <v>5200</v>
      </c>
      <c r="I198" s="7">
        <f t="shared" si="4"/>
        <v>130</v>
      </c>
      <c r="J198" s="7">
        <f t="shared" si="5"/>
        <v>130</v>
      </c>
    </row>
    <row r="199" spans="2:10" s="8" customFormat="1" ht="12.75">
      <c r="B199" s="9"/>
      <c r="C199" s="9"/>
      <c r="D199" s="9" t="s">
        <v>231</v>
      </c>
      <c r="E199" s="9" t="s">
        <v>430</v>
      </c>
      <c r="F199" s="10">
        <v>200</v>
      </c>
      <c r="G199" s="10">
        <v>200</v>
      </c>
      <c r="H199" s="10">
        <v>200</v>
      </c>
      <c r="I199" s="11">
        <f t="shared" si="4"/>
        <v>100</v>
      </c>
      <c r="J199" s="11">
        <f t="shared" si="5"/>
        <v>100</v>
      </c>
    </row>
    <row r="200" spans="2:10" s="8" customFormat="1" ht="12.75">
      <c r="B200" s="9"/>
      <c r="C200" s="9"/>
      <c r="D200" s="9" t="s">
        <v>134</v>
      </c>
      <c r="E200" s="9" t="s">
        <v>339</v>
      </c>
      <c r="F200" s="10">
        <v>3800</v>
      </c>
      <c r="G200" s="10">
        <v>3800</v>
      </c>
      <c r="H200" s="10">
        <v>5000</v>
      </c>
      <c r="I200" s="11">
        <f aca="true" t="shared" si="6" ref="I200:I263">IF(G200&lt;&gt;0,H200/G200*100,"**.**")</f>
        <v>131.57894736842107</v>
      </c>
      <c r="J200" s="11">
        <f aca="true" t="shared" si="7" ref="J200:J263">IF(F200&lt;&gt;0,H200/F200*100,"**.**")</f>
        <v>131.57894736842107</v>
      </c>
    </row>
    <row r="201" spans="2:10" s="12" customFormat="1" ht="15.75">
      <c r="B201" s="13" t="s">
        <v>367</v>
      </c>
      <c r="C201" s="13"/>
      <c r="D201" s="13"/>
      <c r="E201" s="13" t="s">
        <v>368</v>
      </c>
      <c r="F201" s="14">
        <f>+F202+F204+F206+F208</f>
        <v>5200</v>
      </c>
      <c r="G201" s="14">
        <f>+G202+G204+G206+G208</f>
        <v>83036.17</v>
      </c>
      <c r="H201" s="14">
        <f>+H202+H204+H206+H208</f>
        <v>15087.87</v>
      </c>
      <c r="I201" s="15">
        <f t="shared" si="6"/>
        <v>18.17023834312204</v>
      </c>
      <c r="J201" s="15">
        <f t="shared" si="7"/>
        <v>290.1513461538462</v>
      </c>
    </row>
    <row r="202" spans="1:10" s="4" customFormat="1" ht="17.25">
      <c r="A202" s="5" t="s">
        <v>279</v>
      </c>
      <c r="B202" s="5"/>
      <c r="C202" s="5" t="s">
        <v>369</v>
      </c>
      <c r="D202" s="5"/>
      <c r="E202" s="5" t="s">
        <v>339</v>
      </c>
      <c r="F202" s="6">
        <f>+F203</f>
        <v>4600</v>
      </c>
      <c r="G202" s="6">
        <f>+G203</f>
        <v>4600</v>
      </c>
      <c r="H202" s="6">
        <f>+H203</f>
        <v>4600</v>
      </c>
      <c r="I202" s="7">
        <f t="shared" si="6"/>
        <v>100</v>
      </c>
      <c r="J202" s="7">
        <f t="shared" si="7"/>
        <v>100</v>
      </c>
    </row>
    <row r="203" spans="2:10" s="8" customFormat="1" ht="12.75">
      <c r="B203" s="9"/>
      <c r="C203" s="9"/>
      <c r="D203" s="9" t="s">
        <v>134</v>
      </c>
      <c r="E203" s="9" t="s">
        <v>339</v>
      </c>
      <c r="F203" s="10">
        <v>4600</v>
      </c>
      <c r="G203" s="10">
        <v>4600</v>
      </c>
      <c r="H203" s="10">
        <v>4600</v>
      </c>
      <c r="I203" s="11">
        <f t="shared" si="6"/>
        <v>100</v>
      </c>
      <c r="J203" s="11">
        <f t="shared" si="7"/>
        <v>100</v>
      </c>
    </row>
    <row r="204" spans="1:10" s="4" customFormat="1" ht="17.25">
      <c r="A204" s="5" t="s">
        <v>280</v>
      </c>
      <c r="B204" s="5"/>
      <c r="C204" s="5" t="s">
        <v>370</v>
      </c>
      <c r="D204" s="5"/>
      <c r="E204" s="5" t="s">
        <v>371</v>
      </c>
      <c r="F204" s="6">
        <f>+F205</f>
        <v>400</v>
      </c>
      <c r="G204" s="6">
        <f>+G205</f>
        <v>400</v>
      </c>
      <c r="H204" s="6">
        <f>+H205</f>
        <v>400</v>
      </c>
      <c r="I204" s="7">
        <f t="shared" si="6"/>
        <v>100</v>
      </c>
      <c r="J204" s="7">
        <f t="shared" si="7"/>
        <v>100</v>
      </c>
    </row>
    <row r="205" spans="2:10" s="8" customFormat="1" ht="12.75">
      <c r="B205" s="9"/>
      <c r="C205" s="9"/>
      <c r="D205" s="9" t="s">
        <v>231</v>
      </c>
      <c r="E205" s="9" t="s">
        <v>430</v>
      </c>
      <c r="F205" s="10">
        <v>400</v>
      </c>
      <c r="G205" s="10">
        <v>400</v>
      </c>
      <c r="H205" s="10">
        <v>400</v>
      </c>
      <c r="I205" s="11">
        <f t="shared" si="6"/>
        <v>100</v>
      </c>
      <c r="J205" s="11">
        <f t="shared" si="7"/>
        <v>100</v>
      </c>
    </row>
    <row r="206" spans="1:10" s="4" customFormat="1" ht="17.25">
      <c r="A206" s="5" t="s">
        <v>281</v>
      </c>
      <c r="B206" s="5"/>
      <c r="C206" s="5" t="s">
        <v>372</v>
      </c>
      <c r="D206" s="5"/>
      <c r="E206" s="5" t="s">
        <v>348</v>
      </c>
      <c r="F206" s="6">
        <f>+F207</f>
        <v>200</v>
      </c>
      <c r="G206" s="6">
        <f>+G207</f>
        <v>200</v>
      </c>
      <c r="H206" s="6">
        <f>+H207</f>
        <v>1600</v>
      </c>
      <c r="I206" s="7">
        <f t="shared" si="6"/>
        <v>800</v>
      </c>
      <c r="J206" s="7">
        <f t="shared" si="7"/>
        <v>800</v>
      </c>
    </row>
    <row r="207" spans="2:10" s="8" customFormat="1" ht="12.75">
      <c r="B207" s="9"/>
      <c r="C207" s="9"/>
      <c r="D207" s="9" t="s">
        <v>209</v>
      </c>
      <c r="E207" s="9" t="s">
        <v>210</v>
      </c>
      <c r="F207" s="10">
        <v>200</v>
      </c>
      <c r="G207" s="10">
        <v>200</v>
      </c>
      <c r="H207" s="10">
        <v>1600</v>
      </c>
      <c r="I207" s="11">
        <f t="shared" si="6"/>
        <v>800</v>
      </c>
      <c r="J207" s="11">
        <f t="shared" si="7"/>
        <v>800</v>
      </c>
    </row>
    <row r="208" spans="1:10" s="4" customFormat="1" ht="17.25">
      <c r="A208" s="5" t="s">
        <v>286</v>
      </c>
      <c r="B208" s="5"/>
      <c r="C208" s="5" t="s">
        <v>437</v>
      </c>
      <c r="D208" s="5"/>
      <c r="E208" s="5" t="s">
        <v>438</v>
      </c>
      <c r="F208" s="6">
        <f>+F209</f>
        <v>0</v>
      </c>
      <c r="G208" s="6">
        <f>+G209</f>
        <v>77836.17</v>
      </c>
      <c r="H208" s="6">
        <f>+H209</f>
        <v>8487.87</v>
      </c>
      <c r="I208" s="7">
        <f t="shared" si="6"/>
        <v>10.904788866153101</v>
      </c>
      <c r="J208" s="7" t="str">
        <f t="shared" si="7"/>
        <v>**.**</v>
      </c>
    </row>
    <row r="209" spans="2:10" s="8" customFormat="1" ht="12.75">
      <c r="B209" s="9"/>
      <c r="C209" s="9"/>
      <c r="D209" s="9" t="s">
        <v>270</v>
      </c>
      <c r="E209" s="9" t="s">
        <v>267</v>
      </c>
      <c r="F209" s="10">
        <v>0</v>
      </c>
      <c r="G209" s="10">
        <v>77836.17</v>
      </c>
      <c r="H209" s="10">
        <v>8487.87</v>
      </c>
      <c r="I209" s="11">
        <f t="shared" si="6"/>
        <v>10.904788866153101</v>
      </c>
      <c r="J209" s="11" t="str">
        <f t="shared" si="7"/>
        <v>**.**</v>
      </c>
    </row>
    <row r="210" spans="2:10" s="12" customFormat="1" ht="15.75">
      <c r="B210" s="13" t="s">
        <v>373</v>
      </c>
      <c r="C210" s="13"/>
      <c r="D210" s="13"/>
      <c r="E210" s="13" t="s">
        <v>374</v>
      </c>
      <c r="F210" s="14">
        <f>+F211+F213+F215+F217</f>
        <v>1700</v>
      </c>
      <c r="G210" s="14">
        <f>+G211+G213+G215+G217</f>
        <v>1700</v>
      </c>
      <c r="H210" s="14">
        <f>+H211+H213+H215+H217</f>
        <v>1700</v>
      </c>
      <c r="I210" s="15">
        <f t="shared" si="6"/>
        <v>100</v>
      </c>
      <c r="J210" s="15">
        <f t="shared" si="7"/>
        <v>100</v>
      </c>
    </row>
    <row r="211" spans="1:10" s="4" customFormat="1" ht="17.25">
      <c r="A211" s="5" t="s">
        <v>291</v>
      </c>
      <c r="B211" s="5"/>
      <c r="C211" s="5" t="s">
        <v>375</v>
      </c>
      <c r="D211" s="5"/>
      <c r="E211" s="5" t="s">
        <v>376</v>
      </c>
      <c r="F211" s="6">
        <f>+F212</f>
        <v>600</v>
      </c>
      <c r="G211" s="6">
        <f>+G212</f>
        <v>600</v>
      </c>
      <c r="H211" s="6">
        <f>+H212</f>
        <v>600</v>
      </c>
      <c r="I211" s="7">
        <f t="shared" si="6"/>
        <v>100</v>
      </c>
      <c r="J211" s="7">
        <f t="shared" si="7"/>
        <v>100</v>
      </c>
    </row>
    <row r="212" spans="2:10" s="8" customFormat="1" ht="12.75">
      <c r="B212" s="9"/>
      <c r="C212" s="9"/>
      <c r="D212" s="9" t="s">
        <v>268</v>
      </c>
      <c r="E212" s="9" t="s">
        <v>269</v>
      </c>
      <c r="F212" s="10">
        <v>600</v>
      </c>
      <c r="G212" s="10">
        <v>600</v>
      </c>
      <c r="H212" s="10">
        <v>600</v>
      </c>
      <c r="I212" s="11">
        <f t="shared" si="6"/>
        <v>100</v>
      </c>
      <c r="J212" s="11">
        <f t="shared" si="7"/>
        <v>100</v>
      </c>
    </row>
    <row r="213" spans="1:10" s="4" customFormat="1" ht="17.25">
      <c r="A213" s="5" t="s">
        <v>294</v>
      </c>
      <c r="B213" s="5"/>
      <c r="C213" s="5" t="s">
        <v>377</v>
      </c>
      <c r="D213" s="5"/>
      <c r="E213" s="5" t="s">
        <v>339</v>
      </c>
      <c r="F213" s="6">
        <f>+F214</f>
        <v>200</v>
      </c>
      <c r="G213" s="6">
        <f>+G214</f>
        <v>200</v>
      </c>
      <c r="H213" s="6">
        <f>+H214</f>
        <v>200</v>
      </c>
      <c r="I213" s="7">
        <f t="shared" si="6"/>
        <v>100</v>
      </c>
      <c r="J213" s="7">
        <f t="shared" si="7"/>
        <v>100</v>
      </c>
    </row>
    <row r="214" spans="2:10" s="8" customFormat="1" ht="12.75">
      <c r="B214" s="9"/>
      <c r="C214" s="9"/>
      <c r="D214" s="9" t="s">
        <v>134</v>
      </c>
      <c r="E214" s="9" t="s">
        <v>339</v>
      </c>
      <c r="F214" s="10">
        <v>200</v>
      </c>
      <c r="G214" s="10">
        <v>200</v>
      </c>
      <c r="H214" s="10">
        <v>200</v>
      </c>
      <c r="I214" s="11">
        <f t="shared" si="6"/>
        <v>100</v>
      </c>
      <c r="J214" s="11">
        <f t="shared" si="7"/>
        <v>100</v>
      </c>
    </row>
    <row r="215" spans="1:10" s="4" customFormat="1" ht="17.25">
      <c r="A215" s="5" t="s">
        <v>295</v>
      </c>
      <c r="B215" s="5"/>
      <c r="C215" s="5" t="s">
        <v>378</v>
      </c>
      <c r="D215" s="5"/>
      <c r="E215" s="5" t="s">
        <v>342</v>
      </c>
      <c r="F215" s="6">
        <f>+F216</f>
        <v>800</v>
      </c>
      <c r="G215" s="6">
        <f>+G216</f>
        <v>800</v>
      </c>
      <c r="H215" s="6">
        <f>+H216</f>
        <v>800</v>
      </c>
      <c r="I215" s="7">
        <f t="shared" si="6"/>
        <v>100</v>
      </c>
      <c r="J215" s="7">
        <f t="shared" si="7"/>
        <v>100</v>
      </c>
    </row>
    <row r="216" spans="2:10" s="8" customFormat="1" ht="12.75">
      <c r="B216" s="9"/>
      <c r="C216" s="9"/>
      <c r="D216" s="9" t="s">
        <v>231</v>
      </c>
      <c r="E216" s="9" t="s">
        <v>430</v>
      </c>
      <c r="F216" s="10">
        <v>800</v>
      </c>
      <c r="G216" s="10">
        <v>800</v>
      </c>
      <c r="H216" s="10">
        <v>800</v>
      </c>
      <c r="I216" s="11">
        <f t="shared" si="6"/>
        <v>100</v>
      </c>
      <c r="J216" s="11">
        <f t="shared" si="7"/>
        <v>100</v>
      </c>
    </row>
    <row r="217" spans="1:10" s="4" customFormat="1" ht="17.25">
      <c r="A217" s="5" t="s">
        <v>296</v>
      </c>
      <c r="B217" s="5"/>
      <c r="C217" s="5" t="s">
        <v>379</v>
      </c>
      <c r="D217" s="5"/>
      <c r="E217" s="5" t="s">
        <v>348</v>
      </c>
      <c r="F217" s="6">
        <f>+F218</f>
        <v>100</v>
      </c>
      <c r="G217" s="6">
        <f>+G218</f>
        <v>100</v>
      </c>
      <c r="H217" s="6">
        <f>+H218</f>
        <v>100</v>
      </c>
      <c r="I217" s="7">
        <f t="shared" si="6"/>
        <v>100</v>
      </c>
      <c r="J217" s="7">
        <f t="shared" si="7"/>
        <v>100</v>
      </c>
    </row>
    <row r="218" spans="2:10" s="8" customFormat="1" ht="12.75">
      <c r="B218" s="9"/>
      <c r="C218" s="9"/>
      <c r="D218" s="9" t="s">
        <v>209</v>
      </c>
      <c r="E218" s="9" t="s">
        <v>210</v>
      </c>
      <c r="F218" s="10">
        <v>100</v>
      </c>
      <c r="G218" s="10">
        <v>100</v>
      </c>
      <c r="H218" s="10">
        <v>100</v>
      </c>
      <c r="I218" s="11">
        <f t="shared" si="6"/>
        <v>100</v>
      </c>
      <c r="J218" s="11">
        <f t="shared" si="7"/>
        <v>100</v>
      </c>
    </row>
    <row r="219" spans="2:10" s="12" customFormat="1" ht="15.75">
      <c r="B219" s="13" t="s">
        <v>380</v>
      </c>
      <c r="C219" s="13"/>
      <c r="D219" s="13"/>
      <c r="E219" s="13" t="s">
        <v>381</v>
      </c>
      <c r="F219" s="14">
        <f>+F220+F223+F227</f>
        <v>59000</v>
      </c>
      <c r="G219" s="14">
        <f>+G220+G223+G227</f>
        <v>59000</v>
      </c>
      <c r="H219" s="14">
        <f>+H220+H223+H227</f>
        <v>59000</v>
      </c>
      <c r="I219" s="15">
        <f t="shared" si="6"/>
        <v>100</v>
      </c>
      <c r="J219" s="15">
        <f t="shared" si="7"/>
        <v>100</v>
      </c>
    </row>
    <row r="220" spans="1:10" s="4" customFormat="1" ht="17.25">
      <c r="A220" s="5" t="s">
        <v>297</v>
      </c>
      <c r="B220" s="5"/>
      <c r="C220" s="5" t="s">
        <v>382</v>
      </c>
      <c r="D220" s="5"/>
      <c r="E220" s="5" t="s">
        <v>345</v>
      </c>
      <c r="F220" s="6">
        <f>+F221+F222</f>
        <v>26700</v>
      </c>
      <c r="G220" s="6">
        <f>+G221+G222</f>
        <v>26700</v>
      </c>
      <c r="H220" s="6">
        <f>+H221+H222</f>
        <v>26700</v>
      </c>
      <c r="I220" s="7">
        <f t="shared" si="6"/>
        <v>100</v>
      </c>
      <c r="J220" s="7">
        <f t="shared" si="7"/>
        <v>100</v>
      </c>
    </row>
    <row r="221" spans="2:10" s="8" customFormat="1" ht="12.75">
      <c r="B221" s="9"/>
      <c r="C221" s="9"/>
      <c r="D221" s="9" t="s">
        <v>231</v>
      </c>
      <c r="E221" s="9" t="s">
        <v>430</v>
      </c>
      <c r="F221" s="10">
        <v>26700</v>
      </c>
      <c r="G221" s="10">
        <v>26700</v>
      </c>
      <c r="H221" s="10">
        <v>0</v>
      </c>
      <c r="I221" s="11">
        <f t="shared" si="6"/>
        <v>0</v>
      </c>
      <c r="J221" s="11">
        <f t="shared" si="7"/>
        <v>0</v>
      </c>
    </row>
    <row r="222" spans="2:10" s="8" customFormat="1" ht="12.75">
      <c r="B222" s="9"/>
      <c r="C222" s="9"/>
      <c r="D222" s="9" t="s">
        <v>261</v>
      </c>
      <c r="E222" s="9" t="s">
        <v>431</v>
      </c>
      <c r="F222" s="10">
        <v>0</v>
      </c>
      <c r="G222" s="10">
        <v>0</v>
      </c>
      <c r="H222" s="10">
        <v>26700</v>
      </c>
      <c r="I222" s="11" t="str">
        <f t="shared" si="6"/>
        <v>**.**</v>
      </c>
      <c r="J222" s="11" t="str">
        <f t="shared" si="7"/>
        <v>**.**</v>
      </c>
    </row>
    <row r="223" spans="1:10" s="4" customFormat="1" ht="17.25">
      <c r="A223" s="5" t="s">
        <v>301</v>
      </c>
      <c r="B223" s="5"/>
      <c r="C223" s="5" t="s">
        <v>383</v>
      </c>
      <c r="D223" s="5"/>
      <c r="E223" s="5" t="s">
        <v>342</v>
      </c>
      <c r="F223" s="6">
        <f>+F224+F225+F226</f>
        <v>31300</v>
      </c>
      <c r="G223" s="6">
        <f>+G224+G225+G226</f>
        <v>31300</v>
      </c>
      <c r="H223" s="6">
        <f>+H224+H225+H226</f>
        <v>31300</v>
      </c>
      <c r="I223" s="7">
        <f t="shared" si="6"/>
        <v>100</v>
      </c>
      <c r="J223" s="7">
        <f t="shared" si="7"/>
        <v>100</v>
      </c>
    </row>
    <row r="224" spans="2:10" s="8" customFormat="1" ht="12.75">
      <c r="B224" s="9"/>
      <c r="C224" s="9"/>
      <c r="D224" s="9" t="s">
        <v>216</v>
      </c>
      <c r="E224" s="9" t="s">
        <v>217</v>
      </c>
      <c r="F224" s="10">
        <v>31300</v>
      </c>
      <c r="G224" s="10">
        <v>31300</v>
      </c>
      <c r="H224" s="10">
        <v>0</v>
      </c>
      <c r="I224" s="11">
        <f t="shared" si="6"/>
        <v>0</v>
      </c>
      <c r="J224" s="11">
        <f t="shared" si="7"/>
        <v>0</v>
      </c>
    </row>
    <row r="225" spans="2:10" s="8" customFormat="1" ht="12.75">
      <c r="B225" s="9"/>
      <c r="C225" s="9"/>
      <c r="D225" s="9" t="s">
        <v>261</v>
      </c>
      <c r="E225" s="9" t="s">
        <v>431</v>
      </c>
      <c r="F225" s="10">
        <v>0</v>
      </c>
      <c r="G225" s="10">
        <v>0</v>
      </c>
      <c r="H225" s="10">
        <v>31100</v>
      </c>
      <c r="I225" s="11" t="str">
        <f t="shared" si="6"/>
        <v>**.**</v>
      </c>
      <c r="J225" s="11" t="str">
        <f t="shared" si="7"/>
        <v>**.**</v>
      </c>
    </row>
    <row r="226" spans="2:10" s="8" customFormat="1" ht="12.75">
      <c r="B226" s="9"/>
      <c r="C226" s="9"/>
      <c r="D226" s="9" t="s">
        <v>270</v>
      </c>
      <c r="E226" s="9" t="s">
        <v>267</v>
      </c>
      <c r="F226" s="10">
        <v>0</v>
      </c>
      <c r="G226" s="10">
        <v>0</v>
      </c>
      <c r="H226" s="10">
        <v>200</v>
      </c>
      <c r="I226" s="11" t="str">
        <f t="shared" si="6"/>
        <v>**.**</v>
      </c>
      <c r="J226" s="11" t="str">
        <f t="shared" si="7"/>
        <v>**.**</v>
      </c>
    </row>
    <row r="227" spans="1:10" s="4" customFormat="1" ht="17.25">
      <c r="A227" s="5" t="s">
        <v>302</v>
      </c>
      <c r="B227" s="5"/>
      <c r="C227" s="5" t="s">
        <v>384</v>
      </c>
      <c r="D227" s="5"/>
      <c r="E227" s="5" t="s">
        <v>348</v>
      </c>
      <c r="F227" s="6">
        <f>+F228+F229</f>
        <v>1000</v>
      </c>
      <c r="G227" s="6">
        <f>+G228+G229</f>
        <v>1000</v>
      </c>
      <c r="H227" s="6">
        <f>+H228+H229</f>
        <v>1000</v>
      </c>
      <c r="I227" s="7">
        <f t="shared" si="6"/>
        <v>100</v>
      </c>
      <c r="J227" s="7">
        <f t="shared" si="7"/>
        <v>100</v>
      </c>
    </row>
    <row r="228" spans="2:10" s="8" customFormat="1" ht="12.75">
      <c r="B228" s="9"/>
      <c r="C228" s="9"/>
      <c r="D228" s="9" t="s">
        <v>209</v>
      </c>
      <c r="E228" s="9" t="s">
        <v>210</v>
      </c>
      <c r="F228" s="10">
        <v>1000</v>
      </c>
      <c r="G228" s="10">
        <v>1000</v>
      </c>
      <c r="H228" s="10">
        <v>200</v>
      </c>
      <c r="I228" s="11">
        <f t="shared" si="6"/>
        <v>20</v>
      </c>
      <c r="J228" s="11">
        <f t="shared" si="7"/>
        <v>20</v>
      </c>
    </row>
    <row r="229" spans="2:10" s="8" customFormat="1" ht="12.75">
      <c r="B229" s="9"/>
      <c r="C229" s="9"/>
      <c r="D229" s="9" t="s">
        <v>211</v>
      </c>
      <c r="E229" s="9" t="s">
        <v>212</v>
      </c>
      <c r="F229" s="10">
        <v>0</v>
      </c>
      <c r="G229" s="10">
        <v>0</v>
      </c>
      <c r="H229" s="10">
        <v>800</v>
      </c>
      <c r="I229" s="11" t="str">
        <f t="shared" si="6"/>
        <v>**.**</v>
      </c>
      <c r="J229" s="11" t="str">
        <f t="shared" si="7"/>
        <v>**.**</v>
      </c>
    </row>
    <row r="230" spans="2:10" s="12" customFormat="1" ht="15.75">
      <c r="B230" s="13" t="s">
        <v>385</v>
      </c>
      <c r="C230" s="13"/>
      <c r="D230" s="13"/>
      <c r="E230" s="13" t="s">
        <v>386</v>
      </c>
      <c r="F230" s="14">
        <f>+F231+F233+F236+F238+F240+F242</f>
        <v>44800</v>
      </c>
      <c r="G230" s="14">
        <f>+G231+G233+G236+G238+G240+G242</f>
        <v>44800</v>
      </c>
      <c r="H230" s="14">
        <f>+H231+H233+H236+H238+H240+H242</f>
        <v>44800</v>
      </c>
      <c r="I230" s="15">
        <f t="shared" si="6"/>
        <v>100</v>
      </c>
      <c r="J230" s="15">
        <f t="shared" si="7"/>
        <v>100</v>
      </c>
    </row>
    <row r="231" spans="1:10" s="4" customFormat="1" ht="17.25">
      <c r="A231" s="5" t="s">
        <v>307</v>
      </c>
      <c r="B231" s="5"/>
      <c r="C231" s="5" t="s">
        <v>387</v>
      </c>
      <c r="D231" s="5"/>
      <c r="E231" s="5" t="s">
        <v>388</v>
      </c>
      <c r="F231" s="6">
        <f>+F232</f>
        <v>5400</v>
      </c>
      <c r="G231" s="6">
        <f>+G232</f>
        <v>5400</v>
      </c>
      <c r="H231" s="6">
        <f>+H232</f>
        <v>5400</v>
      </c>
      <c r="I231" s="7">
        <f t="shared" si="6"/>
        <v>100</v>
      </c>
      <c r="J231" s="7">
        <f t="shared" si="7"/>
        <v>100</v>
      </c>
    </row>
    <row r="232" spans="2:10" s="8" customFormat="1" ht="12.75">
      <c r="B232" s="9"/>
      <c r="C232" s="9"/>
      <c r="D232" s="9" t="s">
        <v>268</v>
      </c>
      <c r="E232" s="9" t="s">
        <v>269</v>
      </c>
      <c r="F232" s="10">
        <v>5400</v>
      </c>
      <c r="G232" s="10">
        <v>5400</v>
      </c>
      <c r="H232" s="10">
        <v>5400</v>
      </c>
      <c r="I232" s="11">
        <f t="shared" si="6"/>
        <v>100</v>
      </c>
      <c r="J232" s="11">
        <f t="shared" si="7"/>
        <v>100</v>
      </c>
    </row>
    <row r="233" spans="1:10" s="4" customFormat="1" ht="17.25">
      <c r="A233" s="5" t="s">
        <v>308</v>
      </c>
      <c r="B233" s="5"/>
      <c r="C233" s="5" t="s">
        <v>389</v>
      </c>
      <c r="D233" s="5"/>
      <c r="E233" s="5" t="s">
        <v>339</v>
      </c>
      <c r="F233" s="6">
        <f>+F234+F235</f>
        <v>6700</v>
      </c>
      <c r="G233" s="6">
        <f>+G234+G235</f>
        <v>6700</v>
      </c>
      <c r="H233" s="6">
        <f>+H234+H235</f>
        <v>6700</v>
      </c>
      <c r="I233" s="7">
        <f t="shared" si="6"/>
        <v>100</v>
      </c>
      <c r="J233" s="7">
        <f t="shared" si="7"/>
        <v>100</v>
      </c>
    </row>
    <row r="234" spans="2:10" s="8" customFormat="1" ht="12.75">
      <c r="B234" s="9"/>
      <c r="C234" s="9"/>
      <c r="D234" s="9" t="s">
        <v>231</v>
      </c>
      <c r="E234" s="9" t="s">
        <v>430</v>
      </c>
      <c r="F234" s="10">
        <v>400</v>
      </c>
      <c r="G234" s="10">
        <v>400</v>
      </c>
      <c r="H234" s="10">
        <v>400</v>
      </c>
      <c r="I234" s="11">
        <f t="shared" si="6"/>
        <v>100</v>
      </c>
      <c r="J234" s="11">
        <f t="shared" si="7"/>
        <v>100</v>
      </c>
    </row>
    <row r="235" spans="2:10" s="8" customFormat="1" ht="12.75">
      <c r="B235" s="9"/>
      <c r="C235" s="9"/>
      <c r="D235" s="9" t="s">
        <v>222</v>
      </c>
      <c r="E235" s="9" t="s">
        <v>432</v>
      </c>
      <c r="F235" s="10">
        <v>6300</v>
      </c>
      <c r="G235" s="10">
        <v>6300</v>
      </c>
      <c r="H235" s="10">
        <v>6300</v>
      </c>
      <c r="I235" s="11">
        <f t="shared" si="6"/>
        <v>100</v>
      </c>
      <c r="J235" s="11">
        <f t="shared" si="7"/>
        <v>100</v>
      </c>
    </row>
    <row r="236" spans="1:10" s="4" customFormat="1" ht="17.25">
      <c r="A236" s="5" t="s">
        <v>309</v>
      </c>
      <c r="B236" s="5"/>
      <c r="C236" s="5" t="s">
        <v>390</v>
      </c>
      <c r="D236" s="5"/>
      <c r="E236" s="5" t="s">
        <v>391</v>
      </c>
      <c r="F236" s="6">
        <f>+F237</f>
        <v>25400</v>
      </c>
      <c r="G236" s="6">
        <f>+G237</f>
        <v>25400</v>
      </c>
      <c r="H236" s="6">
        <f>+H237</f>
        <v>25400</v>
      </c>
      <c r="I236" s="7">
        <f t="shared" si="6"/>
        <v>100</v>
      </c>
      <c r="J236" s="7">
        <f t="shared" si="7"/>
        <v>100</v>
      </c>
    </row>
    <row r="237" spans="2:10" s="8" customFormat="1" ht="12.75">
      <c r="B237" s="9"/>
      <c r="C237" s="9"/>
      <c r="D237" s="9" t="s">
        <v>268</v>
      </c>
      <c r="E237" s="9" t="s">
        <v>269</v>
      </c>
      <c r="F237" s="10">
        <v>25400</v>
      </c>
      <c r="G237" s="10">
        <v>25400</v>
      </c>
      <c r="H237" s="10">
        <v>25400</v>
      </c>
      <c r="I237" s="11">
        <f t="shared" si="6"/>
        <v>100</v>
      </c>
      <c r="J237" s="11">
        <f t="shared" si="7"/>
        <v>100</v>
      </c>
    </row>
    <row r="238" spans="1:10" s="4" customFormat="1" ht="17.25">
      <c r="A238" s="5" t="s">
        <v>312</v>
      </c>
      <c r="B238" s="5"/>
      <c r="C238" s="5" t="s">
        <v>392</v>
      </c>
      <c r="D238" s="5"/>
      <c r="E238" s="5" t="s">
        <v>393</v>
      </c>
      <c r="F238" s="6">
        <f>+F239</f>
        <v>5200</v>
      </c>
      <c r="G238" s="6">
        <f>+G239</f>
        <v>5200</v>
      </c>
      <c r="H238" s="6">
        <f>+H239</f>
        <v>5200</v>
      </c>
      <c r="I238" s="7">
        <f t="shared" si="6"/>
        <v>100</v>
      </c>
      <c r="J238" s="7">
        <f t="shared" si="7"/>
        <v>100</v>
      </c>
    </row>
    <row r="239" spans="2:10" s="8" customFormat="1" ht="12.75">
      <c r="B239" s="9"/>
      <c r="C239" s="9"/>
      <c r="D239" s="9" t="s">
        <v>222</v>
      </c>
      <c r="E239" s="9" t="s">
        <v>432</v>
      </c>
      <c r="F239" s="10">
        <v>5200</v>
      </c>
      <c r="G239" s="10">
        <v>5200</v>
      </c>
      <c r="H239" s="10">
        <v>5200</v>
      </c>
      <c r="I239" s="11">
        <f t="shared" si="6"/>
        <v>100</v>
      </c>
      <c r="J239" s="11">
        <f t="shared" si="7"/>
        <v>100</v>
      </c>
    </row>
    <row r="240" spans="1:10" s="4" customFormat="1" ht="17.25">
      <c r="A240" s="5" t="s">
        <v>313</v>
      </c>
      <c r="B240" s="5"/>
      <c r="C240" s="5" t="s">
        <v>394</v>
      </c>
      <c r="D240" s="5"/>
      <c r="E240" s="5" t="s">
        <v>395</v>
      </c>
      <c r="F240" s="6">
        <f>+F241</f>
        <v>2000</v>
      </c>
      <c r="G240" s="6">
        <f>+G241</f>
        <v>2000</v>
      </c>
      <c r="H240" s="6">
        <f>+H241</f>
        <v>2000</v>
      </c>
      <c r="I240" s="7">
        <f t="shared" si="6"/>
        <v>100</v>
      </c>
      <c r="J240" s="7">
        <f t="shared" si="7"/>
        <v>100</v>
      </c>
    </row>
    <row r="241" spans="2:10" s="8" customFormat="1" ht="12.75">
      <c r="B241" s="9"/>
      <c r="C241" s="9"/>
      <c r="D241" s="9" t="s">
        <v>222</v>
      </c>
      <c r="E241" s="9" t="s">
        <v>432</v>
      </c>
      <c r="F241" s="10">
        <v>2000</v>
      </c>
      <c r="G241" s="10">
        <v>2000</v>
      </c>
      <c r="H241" s="10">
        <v>2000</v>
      </c>
      <c r="I241" s="11">
        <f t="shared" si="6"/>
        <v>100</v>
      </c>
      <c r="J241" s="11">
        <f t="shared" si="7"/>
        <v>100</v>
      </c>
    </row>
    <row r="242" spans="1:10" s="4" customFormat="1" ht="17.25">
      <c r="A242" s="5" t="s">
        <v>318</v>
      </c>
      <c r="B242" s="5"/>
      <c r="C242" s="5" t="s">
        <v>396</v>
      </c>
      <c r="D242" s="5"/>
      <c r="E242" s="5" t="s">
        <v>397</v>
      </c>
      <c r="F242" s="6">
        <f>+F243</f>
        <v>100</v>
      </c>
      <c r="G242" s="6">
        <f>+G243</f>
        <v>100</v>
      </c>
      <c r="H242" s="6">
        <f>+H243</f>
        <v>100</v>
      </c>
      <c r="I242" s="7">
        <f t="shared" si="6"/>
        <v>100</v>
      </c>
      <c r="J242" s="7">
        <f t="shared" si="7"/>
        <v>100</v>
      </c>
    </row>
    <row r="243" spans="2:10" s="8" customFormat="1" ht="12.75">
      <c r="B243" s="9"/>
      <c r="C243" s="9"/>
      <c r="D243" s="9" t="s">
        <v>209</v>
      </c>
      <c r="E243" s="9" t="s">
        <v>210</v>
      </c>
      <c r="F243" s="10">
        <v>100</v>
      </c>
      <c r="G243" s="10">
        <v>100</v>
      </c>
      <c r="H243" s="10">
        <v>100</v>
      </c>
      <c r="I243" s="11">
        <f t="shared" si="6"/>
        <v>100</v>
      </c>
      <c r="J243" s="11">
        <f t="shared" si="7"/>
        <v>100</v>
      </c>
    </row>
    <row r="244" spans="2:10" s="12" customFormat="1" ht="15.75">
      <c r="B244" s="13" t="s">
        <v>398</v>
      </c>
      <c r="C244" s="13"/>
      <c r="D244" s="13"/>
      <c r="E244" s="13" t="s">
        <v>399</v>
      </c>
      <c r="F244" s="14">
        <f>+F245+F247+F249</f>
        <v>15600</v>
      </c>
      <c r="G244" s="14">
        <f>+G245+G247+G249</f>
        <v>15600</v>
      </c>
      <c r="H244" s="14">
        <f>+H245+H247+H249</f>
        <v>15700</v>
      </c>
      <c r="I244" s="15">
        <f t="shared" si="6"/>
        <v>100.64102564102564</v>
      </c>
      <c r="J244" s="15">
        <f t="shared" si="7"/>
        <v>100.64102564102564</v>
      </c>
    </row>
    <row r="245" spans="1:10" s="4" customFormat="1" ht="17.25">
      <c r="A245" s="5" t="s">
        <v>319</v>
      </c>
      <c r="B245" s="5"/>
      <c r="C245" s="5" t="s">
        <v>400</v>
      </c>
      <c r="D245" s="5"/>
      <c r="E245" s="5" t="s">
        <v>339</v>
      </c>
      <c r="F245" s="6">
        <f>+F246</f>
        <v>7000</v>
      </c>
      <c r="G245" s="6">
        <f>+G246</f>
        <v>7000</v>
      </c>
      <c r="H245" s="6">
        <f>+H246</f>
        <v>7000</v>
      </c>
      <c r="I245" s="7">
        <f t="shared" si="6"/>
        <v>100</v>
      </c>
      <c r="J245" s="7">
        <f t="shared" si="7"/>
        <v>100</v>
      </c>
    </row>
    <row r="246" spans="2:10" s="8" customFormat="1" ht="12.75">
      <c r="B246" s="9"/>
      <c r="C246" s="9"/>
      <c r="D246" s="9" t="s">
        <v>134</v>
      </c>
      <c r="E246" s="9" t="s">
        <v>339</v>
      </c>
      <c r="F246" s="10">
        <v>7000</v>
      </c>
      <c r="G246" s="10">
        <v>7000</v>
      </c>
      <c r="H246" s="10">
        <v>7000</v>
      </c>
      <c r="I246" s="11">
        <f t="shared" si="6"/>
        <v>100</v>
      </c>
      <c r="J246" s="11">
        <f t="shared" si="7"/>
        <v>100</v>
      </c>
    </row>
    <row r="247" spans="1:10" s="4" customFormat="1" ht="17.25">
      <c r="A247" s="5" t="s">
        <v>323</v>
      </c>
      <c r="B247" s="5"/>
      <c r="C247" s="5" t="s">
        <v>401</v>
      </c>
      <c r="D247" s="5"/>
      <c r="E247" s="5" t="s">
        <v>342</v>
      </c>
      <c r="F247" s="6">
        <f>+F248</f>
        <v>8600</v>
      </c>
      <c r="G247" s="6">
        <f>+G248</f>
        <v>8600</v>
      </c>
      <c r="H247" s="6">
        <f>+H248</f>
        <v>8600</v>
      </c>
      <c r="I247" s="7">
        <f t="shared" si="6"/>
        <v>100</v>
      </c>
      <c r="J247" s="7">
        <f t="shared" si="7"/>
        <v>100</v>
      </c>
    </row>
    <row r="248" spans="2:10" s="8" customFormat="1" ht="12.75">
      <c r="B248" s="9"/>
      <c r="C248" s="9"/>
      <c r="D248" s="9" t="s">
        <v>221</v>
      </c>
      <c r="E248" s="9" t="s">
        <v>429</v>
      </c>
      <c r="F248" s="10">
        <v>8600</v>
      </c>
      <c r="G248" s="10">
        <v>8600</v>
      </c>
      <c r="H248" s="10">
        <v>8600</v>
      </c>
      <c r="I248" s="11">
        <f t="shared" si="6"/>
        <v>100</v>
      </c>
      <c r="J248" s="11">
        <f t="shared" si="7"/>
        <v>100</v>
      </c>
    </row>
    <row r="249" spans="1:10" s="4" customFormat="1" ht="17.25">
      <c r="A249" s="5" t="s">
        <v>324</v>
      </c>
      <c r="B249" s="5"/>
      <c r="C249" s="5" t="s">
        <v>402</v>
      </c>
      <c r="D249" s="5"/>
      <c r="E249" s="5" t="s">
        <v>348</v>
      </c>
      <c r="F249" s="6">
        <f>+F250</f>
        <v>0</v>
      </c>
      <c r="G249" s="6">
        <f>+G250</f>
        <v>0</v>
      </c>
      <c r="H249" s="6">
        <f>+H250</f>
        <v>100</v>
      </c>
      <c r="I249" s="7" t="str">
        <f t="shared" si="6"/>
        <v>**.**</v>
      </c>
      <c r="J249" s="7" t="str">
        <f t="shared" si="7"/>
        <v>**.**</v>
      </c>
    </row>
    <row r="250" spans="2:10" s="8" customFormat="1" ht="12.75">
      <c r="B250" s="9"/>
      <c r="C250" s="9"/>
      <c r="D250" s="9" t="s">
        <v>209</v>
      </c>
      <c r="E250" s="9" t="s">
        <v>210</v>
      </c>
      <c r="F250" s="10">
        <v>0</v>
      </c>
      <c r="G250" s="10">
        <v>0</v>
      </c>
      <c r="H250" s="10">
        <v>100</v>
      </c>
      <c r="I250" s="11" t="str">
        <f t="shared" si="6"/>
        <v>**.**</v>
      </c>
      <c r="J250" s="11" t="str">
        <f t="shared" si="7"/>
        <v>**.**</v>
      </c>
    </row>
    <row r="251" spans="2:10" s="12" customFormat="1" ht="15.75">
      <c r="B251" s="13" t="s">
        <v>441</v>
      </c>
      <c r="C251" s="13"/>
      <c r="D251" s="13"/>
      <c r="E251" s="13" t="s">
        <v>442</v>
      </c>
      <c r="F251" s="14">
        <f aca="true" t="shared" si="8" ref="F251:H252">+F252</f>
        <v>0</v>
      </c>
      <c r="G251" s="14">
        <f t="shared" si="8"/>
        <v>0</v>
      </c>
      <c r="H251" s="14">
        <f t="shared" si="8"/>
        <v>100</v>
      </c>
      <c r="I251" s="15" t="str">
        <f t="shared" si="6"/>
        <v>**.**</v>
      </c>
      <c r="J251" s="15" t="str">
        <f t="shared" si="7"/>
        <v>**.**</v>
      </c>
    </row>
    <row r="252" spans="1:10" s="4" customFormat="1" ht="17.25">
      <c r="A252" s="5" t="s">
        <v>325</v>
      </c>
      <c r="B252" s="5"/>
      <c r="C252" s="5" t="s">
        <v>443</v>
      </c>
      <c r="D252" s="5"/>
      <c r="E252" s="5" t="s">
        <v>397</v>
      </c>
      <c r="F252" s="6">
        <f t="shared" si="8"/>
        <v>0</v>
      </c>
      <c r="G252" s="6">
        <f t="shared" si="8"/>
        <v>0</v>
      </c>
      <c r="H252" s="6">
        <f t="shared" si="8"/>
        <v>100</v>
      </c>
      <c r="I252" s="7" t="str">
        <f t="shared" si="6"/>
        <v>**.**</v>
      </c>
      <c r="J252" s="7" t="str">
        <f t="shared" si="7"/>
        <v>**.**</v>
      </c>
    </row>
    <row r="253" spans="2:10" s="8" customFormat="1" ht="12.75">
      <c r="B253" s="9"/>
      <c r="C253" s="9"/>
      <c r="D253" s="9" t="s">
        <v>209</v>
      </c>
      <c r="E253" s="9" t="s">
        <v>210</v>
      </c>
      <c r="F253" s="10">
        <v>0</v>
      </c>
      <c r="G253" s="10">
        <v>0</v>
      </c>
      <c r="H253" s="10">
        <v>100</v>
      </c>
      <c r="I253" s="11" t="str">
        <f t="shared" si="6"/>
        <v>**.**</v>
      </c>
      <c r="J253" s="11" t="str">
        <f t="shared" si="7"/>
        <v>**.**</v>
      </c>
    </row>
    <row r="254" spans="2:10" s="12" customFormat="1" ht="15.75">
      <c r="B254" s="13" t="s">
        <v>403</v>
      </c>
      <c r="C254" s="13"/>
      <c r="D254" s="13"/>
      <c r="E254" s="13" t="s">
        <v>404</v>
      </c>
      <c r="F254" s="14">
        <f>+F255+F257+F259+F261+F264</f>
        <v>6300</v>
      </c>
      <c r="G254" s="14">
        <f>+G255+G257+G259+G261+G264</f>
        <v>6300</v>
      </c>
      <c r="H254" s="14">
        <f>+H255+H257+H259+H261+H264</f>
        <v>7400</v>
      </c>
      <c r="I254" s="15">
        <f t="shared" si="6"/>
        <v>117.46031746031747</v>
      </c>
      <c r="J254" s="15">
        <f t="shared" si="7"/>
        <v>117.46031746031747</v>
      </c>
    </row>
    <row r="255" spans="1:10" s="4" customFormat="1" ht="17.25">
      <c r="A255" s="5" t="s">
        <v>334</v>
      </c>
      <c r="B255" s="5"/>
      <c r="C255" s="5" t="s">
        <v>405</v>
      </c>
      <c r="D255" s="5"/>
      <c r="E255" s="5" t="s">
        <v>339</v>
      </c>
      <c r="F255" s="6">
        <f>+F256</f>
        <v>3300</v>
      </c>
      <c r="G255" s="6">
        <f>+G256</f>
        <v>3300</v>
      </c>
      <c r="H255" s="6">
        <f>+H256</f>
        <v>4500</v>
      </c>
      <c r="I255" s="7">
        <f t="shared" si="6"/>
        <v>136.36363636363635</v>
      </c>
      <c r="J255" s="7">
        <f t="shared" si="7"/>
        <v>136.36363636363635</v>
      </c>
    </row>
    <row r="256" spans="2:10" s="8" customFormat="1" ht="12.75">
      <c r="B256" s="9"/>
      <c r="C256" s="9"/>
      <c r="D256" s="9" t="s">
        <v>134</v>
      </c>
      <c r="E256" s="9" t="s">
        <v>339</v>
      </c>
      <c r="F256" s="10">
        <v>3300</v>
      </c>
      <c r="G256" s="10">
        <v>3300</v>
      </c>
      <c r="H256" s="10">
        <v>4500</v>
      </c>
      <c r="I256" s="11">
        <f t="shared" si="6"/>
        <v>136.36363636363635</v>
      </c>
      <c r="J256" s="11">
        <f t="shared" si="7"/>
        <v>136.36363636363635</v>
      </c>
    </row>
    <row r="257" spans="1:10" s="4" customFormat="1" ht="17.25">
      <c r="A257" s="5" t="s">
        <v>335</v>
      </c>
      <c r="B257" s="5"/>
      <c r="C257" s="5" t="s">
        <v>406</v>
      </c>
      <c r="D257" s="5"/>
      <c r="E257" s="5" t="s">
        <v>269</v>
      </c>
      <c r="F257" s="6">
        <f>+F258</f>
        <v>0</v>
      </c>
      <c r="G257" s="6">
        <f>+G258</f>
        <v>0</v>
      </c>
      <c r="H257" s="6">
        <f>+H258</f>
        <v>2100</v>
      </c>
      <c r="I257" s="7" t="str">
        <f t="shared" si="6"/>
        <v>**.**</v>
      </c>
      <c r="J257" s="7" t="str">
        <f t="shared" si="7"/>
        <v>**.**</v>
      </c>
    </row>
    <row r="258" spans="2:10" s="8" customFormat="1" ht="12.75">
      <c r="B258" s="9"/>
      <c r="C258" s="9"/>
      <c r="D258" s="9" t="s">
        <v>270</v>
      </c>
      <c r="E258" s="9" t="s">
        <v>267</v>
      </c>
      <c r="F258" s="10">
        <v>0</v>
      </c>
      <c r="G258" s="10">
        <v>0</v>
      </c>
      <c r="H258" s="10">
        <v>2100</v>
      </c>
      <c r="I258" s="11" t="str">
        <f t="shared" si="6"/>
        <v>**.**</v>
      </c>
      <c r="J258" s="11" t="str">
        <f t="shared" si="7"/>
        <v>**.**</v>
      </c>
    </row>
    <row r="259" spans="1:10" s="4" customFormat="1" ht="17.25">
      <c r="A259" s="5" t="s">
        <v>337</v>
      </c>
      <c r="B259" s="5"/>
      <c r="C259" s="5" t="s">
        <v>444</v>
      </c>
      <c r="D259" s="5"/>
      <c r="E259" s="5" t="s">
        <v>397</v>
      </c>
      <c r="F259" s="6">
        <f>+F260</f>
        <v>0</v>
      </c>
      <c r="G259" s="6">
        <f>+G260</f>
        <v>0</v>
      </c>
      <c r="H259" s="6">
        <f>+H260</f>
        <v>100</v>
      </c>
      <c r="I259" s="7" t="str">
        <f t="shared" si="6"/>
        <v>**.**</v>
      </c>
      <c r="J259" s="7" t="str">
        <f t="shared" si="7"/>
        <v>**.**</v>
      </c>
    </row>
    <row r="260" spans="2:10" s="8" customFormat="1" ht="12.75">
      <c r="B260" s="9"/>
      <c r="C260" s="9"/>
      <c r="D260" s="9" t="s">
        <v>209</v>
      </c>
      <c r="E260" s="9" t="s">
        <v>210</v>
      </c>
      <c r="F260" s="10">
        <v>0</v>
      </c>
      <c r="G260" s="10">
        <v>0</v>
      </c>
      <c r="H260" s="10">
        <v>100</v>
      </c>
      <c r="I260" s="11" t="str">
        <f t="shared" si="6"/>
        <v>**.**</v>
      </c>
      <c r="J260" s="11" t="str">
        <f t="shared" si="7"/>
        <v>**.**</v>
      </c>
    </row>
    <row r="261" spans="1:10" s="4" customFormat="1" ht="17.25">
      <c r="A261" s="5" t="s">
        <v>340</v>
      </c>
      <c r="B261" s="5"/>
      <c r="C261" s="5" t="s">
        <v>407</v>
      </c>
      <c r="D261" s="5"/>
      <c r="E261" s="5" t="s">
        <v>408</v>
      </c>
      <c r="F261" s="6">
        <f>+F262+F263</f>
        <v>900</v>
      </c>
      <c r="G261" s="6">
        <f>+G262+G263</f>
        <v>900</v>
      </c>
      <c r="H261" s="6">
        <f>+H262+H263</f>
        <v>700</v>
      </c>
      <c r="I261" s="7">
        <f t="shared" si="6"/>
        <v>77.77777777777779</v>
      </c>
      <c r="J261" s="7">
        <f t="shared" si="7"/>
        <v>77.77777777777779</v>
      </c>
    </row>
    <row r="262" spans="2:10" s="8" customFormat="1" ht="12.75">
      <c r="B262" s="9"/>
      <c r="C262" s="9"/>
      <c r="D262" s="9" t="s">
        <v>231</v>
      </c>
      <c r="E262" s="9" t="s">
        <v>430</v>
      </c>
      <c r="F262" s="10">
        <v>900</v>
      </c>
      <c r="G262" s="10">
        <v>900</v>
      </c>
      <c r="H262" s="10">
        <v>500</v>
      </c>
      <c r="I262" s="11">
        <f t="shared" si="6"/>
        <v>55.55555555555556</v>
      </c>
      <c r="J262" s="11">
        <f t="shared" si="7"/>
        <v>55.55555555555556</v>
      </c>
    </row>
    <row r="263" spans="2:10" s="8" customFormat="1" ht="12.75">
      <c r="B263" s="9"/>
      <c r="C263" s="9"/>
      <c r="D263" s="9" t="s">
        <v>261</v>
      </c>
      <c r="E263" s="9" t="s">
        <v>431</v>
      </c>
      <c r="F263" s="10">
        <v>0</v>
      </c>
      <c r="G263" s="10">
        <v>0</v>
      </c>
      <c r="H263" s="10">
        <v>200</v>
      </c>
      <c r="I263" s="11" t="str">
        <f t="shared" si="6"/>
        <v>**.**</v>
      </c>
      <c r="J263" s="11" t="str">
        <f t="shared" si="7"/>
        <v>**.**</v>
      </c>
    </row>
    <row r="264" spans="1:10" s="4" customFormat="1" ht="17.25">
      <c r="A264" s="5" t="s">
        <v>343</v>
      </c>
      <c r="B264" s="5"/>
      <c r="C264" s="5" t="s">
        <v>409</v>
      </c>
      <c r="D264" s="5"/>
      <c r="E264" s="5" t="s">
        <v>410</v>
      </c>
      <c r="F264" s="6">
        <f>+F265</f>
        <v>2100</v>
      </c>
      <c r="G264" s="6">
        <f>+G265</f>
        <v>2100</v>
      </c>
      <c r="H264" s="6">
        <f>+H265</f>
        <v>0</v>
      </c>
      <c r="I264" s="7">
        <f aca="true" t="shared" si="9" ref="I264:I282">IF(G264&lt;&gt;0,H264/G264*100,"**.**")</f>
        <v>0</v>
      </c>
      <c r="J264" s="7">
        <f aca="true" t="shared" si="10" ref="J264:J282">IF(F264&lt;&gt;0,H264/F264*100,"**.**")</f>
        <v>0</v>
      </c>
    </row>
    <row r="265" spans="2:10" s="8" customFormat="1" ht="12.75">
      <c r="B265" s="9"/>
      <c r="C265" s="9"/>
      <c r="D265" s="9" t="s">
        <v>361</v>
      </c>
      <c r="E265" s="9" t="s">
        <v>362</v>
      </c>
      <c r="F265" s="10">
        <v>2100</v>
      </c>
      <c r="G265" s="10">
        <v>2100</v>
      </c>
      <c r="H265" s="10">
        <v>0</v>
      </c>
      <c r="I265" s="11">
        <f t="shared" si="9"/>
        <v>0</v>
      </c>
      <c r="J265" s="11">
        <f t="shared" si="10"/>
        <v>0</v>
      </c>
    </row>
    <row r="266" spans="2:10" s="12" customFormat="1" ht="15.75">
      <c r="B266" s="13" t="s">
        <v>411</v>
      </c>
      <c r="C266" s="13"/>
      <c r="D266" s="13"/>
      <c r="E266" s="13" t="s">
        <v>412</v>
      </c>
      <c r="F266" s="14">
        <f>+F267+F269+F273</f>
        <v>18900</v>
      </c>
      <c r="G266" s="14">
        <f>+G267+G269+G273</f>
        <v>18900</v>
      </c>
      <c r="H266" s="14">
        <f>+H267+H269+H273</f>
        <v>18900</v>
      </c>
      <c r="I266" s="15">
        <f t="shared" si="9"/>
        <v>100</v>
      </c>
      <c r="J266" s="15">
        <f t="shared" si="10"/>
        <v>100</v>
      </c>
    </row>
    <row r="267" spans="1:10" s="4" customFormat="1" ht="17.25">
      <c r="A267" s="5" t="s">
        <v>346</v>
      </c>
      <c r="B267" s="5"/>
      <c r="C267" s="5" t="s">
        <v>413</v>
      </c>
      <c r="D267" s="5"/>
      <c r="E267" s="5" t="s">
        <v>348</v>
      </c>
      <c r="F267" s="6">
        <f>+F268</f>
        <v>100</v>
      </c>
      <c r="G267" s="6">
        <f>+G268</f>
        <v>100</v>
      </c>
      <c r="H267" s="6">
        <f>+H268</f>
        <v>800</v>
      </c>
      <c r="I267" s="7">
        <f t="shared" si="9"/>
        <v>800</v>
      </c>
      <c r="J267" s="7">
        <f t="shared" si="10"/>
        <v>800</v>
      </c>
    </row>
    <row r="268" spans="2:10" s="8" customFormat="1" ht="12.75">
      <c r="B268" s="9"/>
      <c r="C268" s="9"/>
      <c r="D268" s="9" t="s">
        <v>209</v>
      </c>
      <c r="E268" s="9" t="s">
        <v>210</v>
      </c>
      <c r="F268" s="10">
        <v>100</v>
      </c>
      <c r="G268" s="10">
        <v>100</v>
      </c>
      <c r="H268" s="10">
        <v>800</v>
      </c>
      <c r="I268" s="11">
        <f t="shared" si="9"/>
        <v>800</v>
      </c>
      <c r="J268" s="11">
        <f t="shared" si="10"/>
        <v>800</v>
      </c>
    </row>
    <row r="269" spans="1:10" s="4" customFormat="1" ht="17.25">
      <c r="A269" s="5" t="s">
        <v>351</v>
      </c>
      <c r="B269" s="5"/>
      <c r="C269" s="5" t="s">
        <v>414</v>
      </c>
      <c r="D269" s="5"/>
      <c r="E269" s="5" t="s">
        <v>408</v>
      </c>
      <c r="F269" s="6">
        <f>+F270+F271+F272</f>
        <v>17900</v>
      </c>
      <c r="G269" s="6">
        <f>+G270+G271+G272</f>
        <v>17900</v>
      </c>
      <c r="H269" s="6">
        <f>+H270+H271+H272</f>
        <v>17200</v>
      </c>
      <c r="I269" s="7">
        <f t="shared" si="9"/>
        <v>96.08938547486034</v>
      </c>
      <c r="J269" s="7">
        <f t="shared" si="10"/>
        <v>96.08938547486034</v>
      </c>
    </row>
    <row r="270" spans="2:10" s="8" customFormat="1" ht="12.75">
      <c r="B270" s="9"/>
      <c r="C270" s="9"/>
      <c r="D270" s="9" t="s">
        <v>221</v>
      </c>
      <c r="E270" s="9" t="s">
        <v>429</v>
      </c>
      <c r="F270" s="10">
        <v>0</v>
      </c>
      <c r="G270" s="10">
        <v>0</v>
      </c>
      <c r="H270" s="10">
        <v>6000</v>
      </c>
      <c r="I270" s="11" t="str">
        <f t="shared" si="9"/>
        <v>**.**</v>
      </c>
      <c r="J270" s="11" t="str">
        <f t="shared" si="10"/>
        <v>**.**</v>
      </c>
    </row>
    <row r="271" spans="2:10" s="8" customFormat="1" ht="12.75">
      <c r="B271" s="9"/>
      <c r="C271" s="9"/>
      <c r="D271" s="9" t="s">
        <v>231</v>
      </c>
      <c r="E271" s="9" t="s">
        <v>430</v>
      </c>
      <c r="F271" s="10">
        <v>17900</v>
      </c>
      <c r="G271" s="10">
        <v>17900</v>
      </c>
      <c r="H271" s="10">
        <v>1200</v>
      </c>
      <c r="I271" s="11">
        <f t="shared" si="9"/>
        <v>6.70391061452514</v>
      </c>
      <c r="J271" s="11">
        <f t="shared" si="10"/>
        <v>6.70391061452514</v>
      </c>
    </row>
    <row r="272" spans="2:10" s="8" customFormat="1" ht="12.75">
      <c r="B272" s="9"/>
      <c r="C272" s="9"/>
      <c r="D272" s="9" t="s">
        <v>439</v>
      </c>
      <c r="E272" s="9" t="s">
        <v>440</v>
      </c>
      <c r="F272" s="10">
        <v>0</v>
      </c>
      <c r="G272" s="10">
        <v>0</v>
      </c>
      <c r="H272" s="10">
        <v>10000</v>
      </c>
      <c r="I272" s="11" t="str">
        <f t="shared" si="9"/>
        <v>**.**</v>
      </c>
      <c r="J272" s="11" t="str">
        <f t="shared" si="10"/>
        <v>**.**</v>
      </c>
    </row>
    <row r="273" spans="1:10" s="4" customFormat="1" ht="17.25">
      <c r="A273" s="5" t="s">
        <v>352</v>
      </c>
      <c r="B273" s="5"/>
      <c r="C273" s="5" t="s">
        <v>415</v>
      </c>
      <c r="D273" s="5"/>
      <c r="E273" s="5" t="s">
        <v>339</v>
      </c>
      <c r="F273" s="6">
        <f>+F274</f>
        <v>900</v>
      </c>
      <c r="G273" s="6">
        <f>+G274</f>
        <v>900</v>
      </c>
      <c r="H273" s="6">
        <f>+H274</f>
        <v>900</v>
      </c>
      <c r="I273" s="7">
        <f t="shared" si="9"/>
        <v>100</v>
      </c>
      <c r="J273" s="7">
        <f t="shared" si="10"/>
        <v>100</v>
      </c>
    </row>
    <row r="274" spans="2:10" s="8" customFormat="1" ht="12.75">
      <c r="B274" s="9"/>
      <c r="C274" s="9"/>
      <c r="D274" s="9" t="s">
        <v>134</v>
      </c>
      <c r="E274" s="9" t="s">
        <v>339</v>
      </c>
      <c r="F274" s="10">
        <v>900</v>
      </c>
      <c r="G274" s="10">
        <v>900</v>
      </c>
      <c r="H274" s="10">
        <v>900</v>
      </c>
      <c r="I274" s="11">
        <f t="shared" si="9"/>
        <v>100</v>
      </c>
      <c r="J274" s="11">
        <f t="shared" si="10"/>
        <v>100</v>
      </c>
    </row>
    <row r="275" spans="2:10" s="12" customFormat="1" ht="15.75">
      <c r="B275" s="13" t="s">
        <v>416</v>
      </c>
      <c r="C275" s="13"/>
      <c r="D275" s="13"/>
      <c r="E275" s="13" t="s">
        <v>417</v>
      </c>
      <c r="F275" s="14">
        <f>+F276+F279+F281</f>
        <v>9700</v>
      </c>
      <c r="G275" s="14">
        <f>+G276+G279+G281</f>
        <v>9700</v>
      </c>
      <c r="H275" s="14">
        <f>+H276+H279+H281</f>
        <v>8000</v>
      </c>
      <c r="I275" s="15">
        <f t="shared" si="9"/>
        <v>82.4742268041237</v>
      </c>
      <c r="J275" s="15">
        <f t="shared" si="10"/>
        <v>82.4742268041237</v>
      </c>
    </row>
    <row r="276" spans="1:10" s="4" customFormat="1" ht="17.25">
      <c r="A276" s="5" t="s">
        <v>354</v>
      </c>
      <c r="B276" s="5"/>
      <c r="C276" s="5" t="s">
        <v>418</v>
      </c>
      <c r="D276" s="5"/>
      <c r="E276" s="5" t="s">
        <v>408</v>
      </c>
      <c r="F276" s="6">
        <f>+F277+F278</f>
        <v>4200</v>
      </c>
      <c r="G276" s="6">
        <f>+G277+G278</f>
        <v>4200</v>
      </c>
      <c r="H276" s="6">
        <f>+H277+H278</f>
        <v>4200</v>
      </c>
      <c r="I276" s="7">
        <f t="shared" si="9"/>
        <v>100</v>
      </c>
      <c r="J276" s="7">
        <f t="shared" si="10"/>
        <v>100</v>
      </c>
    </row>
    <row r="277" spans="2:10" s="8" customFormat="1" ht="12.75">
      <c r="B277" s="9"/>
      <c r="C277" s="9"/>
      <c r="D277" s="9" t="s">
        <v>221</v>
      </c>
      <c r="E277" s="9" t="s">
        <v>429</v>
      </c>
      <c r="F277" s="10">
        <v>0</v>
      </c>
      <c r="G277" s="10">
        <v>0</v>
      </c>
      <c r="H277" s="10">
        <v>4200</v>
      </c>
      <c r="I277" s="11" t="str">
        <f t="shared" si="9"/>
        <v>**.**</v>
      </c>
      <c r="J277" s="11" t="str">
        <f t="shared" si="10"/>
        <v>**.**</v>
      </c>
    </row>
    <row r="278" spans="2:10" s="8" customFormat="1" ht="12.75">
      <c r="B278" s="9"/>
      <c r="C278" s="9"/>
      <c r="D278" s="9" t="s">
        <v>231</v>
      </c>
      <c r="E278" s="9" t="s">
        <v>430</v>
      </c>
      <c r="F278" s="10">
        <v>4200</v>
      </c>
      <c r="G278" s="10">
        <v>4200</v>
      </c>
      <c r="H278" s="10">
        <v>0</v>
      </c>
      <c r="I278" s="11">
        <f t="shared" si="9"/>
        <v>0</v>
      </c>
      <c r="J278" s="11">
        <f t="shared" si="10"/>
        <v>0</v>
      </c>
    </row>
    <row r="279" spans="1:10" s="4" customFormat="1" ht="17.25">
      <c r="A279" s="5" t="s">
        <v>356</v>
      </c>
      <c r="B279" s="5"/>
      <c r="C279" s="5" t="s">
        <v>445</v>
      </c>
      <c r="D279" s="5"/>
      <c r="E279" s="5" t="s">
        <v>397</v>
      </c>
      <c r="F279" s="6">
        <f>+F280</f>
        <v>0</v>
      </c>
      <c r="G279" s="6">
        <f>+G280</f>
        <v>0</v>
      </c>
      <c r="H279" s="6">
        <f>+H280</f>
        <v>300</v>
      </c>
      <c r="I279" s="7" t="str">
        <f t="shared" si="9"/>
        <v>**.**</v>
      </c>
      <c r="J279" s="7" t="str">
        <f t="shared" si="10"/>
        <v>**.**</v>
      </c>
    </row>
    <row r="280" spans="2:10" s="8" customFormat="1" ht="12.75">
      <c r="B280" s="9"/>
      <c r="C280" s="9"/>
      <c r="D280" s="9" t="s">
        <v>209</v>
      </c>
      <c r="E280" s="9" t="s">
        <v>210</v>
      </c>
      <c r="F280" s="10">
        <v>0</v>
      </c>
      <c r="G280" s="10">
        <v>0</v>
      </c>
      <c r="H280" s="10">
        <v>300</v>
      </c>
      <c r="I280" s="11" t="str">
        <f t="shared" si="9"/>
        <v>**.**</v>
      </c>
      <c r="J280" s="11" t="str">
        <f t="shared" si="10"/>
        <v>**.**</v>
      </c>
    </row>
    <row r="281" spans="1:10" s="4" customFormat="1" ht="17.25">
      <c r="A281" s="5" t="s">
        <v>360</v>
      </c>
      <c r="B281" s="5"/>
      <c r="C281" s="5" t="s">
        <v>419</v>
      </c>
      <c r="D281" s="5"/>
      <c r="E281" s="5" t="s">
        <v>339</v>
      </c>
      <c r="F281" s="6">
        <f>+F282</f>
        <v>5500</v>
      </c>
      <c r="G281" s="6">
        <f>+G282</f>
        <v>5500</v>
      </c>
      <c r="H281" s="6">
        <f>+H282</f>
        <v>3500</v>
      </c>
      <c r="I281" s="7">
        <f t="shared" si="9"/>
        <v>63.63636363636363</v>
      </c>
      <c r="J281" s="7">
        <f t="shared" si="10"/>
        <v>63.63636363636363</v>
      </c>
    </row>
    <row r="282" spans="2:10" s="8" customFormat="1" ht="12.75">
      <c r="B282" s="9"/>
      <c r="C282" s="9"/>
      <c r="D282" s="9" t="s">
        <v>134</v>
      </c>
      <c r="E282" s="9" t="s">
        <v>339</v>
      </c>
      <c r="F282" s="10">
        <v>5500</v>
      </c>
      <c r="G282" s="10">
        <v>5500</v>
      </c>
      <c r="H282" s="10">
        <v>3500</v>
      </c>
      <c r="I282" s="11">
        <f t="shared" si="9"/>
        <v>63.63636363636363</v>
      </c>
      <c r="J282" s="11">
        <f t="shared" si="10"/>
        <v>63.63636363636363</v>
      </c>
    </row>
    <row r="283" spans="2:9" s="8" customFormat="1" ht="12.75">
      <c r="B283" s="9"/>
      <c r="C283" s="9"/>
      <c r="D283" s="9"/>
      <c r="E283" s="9"/>
      <c r="F283" s="10"/>
      <c r="G283" s="10"/>
      <c r="H283" s="10"/>
      <c r="I283" s="10"/>
    </row>
    <row r="284" spans="2:10" s="28" customFormat="1" ht="15.75">
      <c r="B284" s="29"/>
      <c r="C284" s="29"/>
      <c r="D284" s="29"/>
      <c r="E284" s="29"/>
      <c r="F284" s="30">
        <f>+F8+F169</f>
        <v>17197300</v>
      </c>
      <c r="G284" s="30">
        <f>+G8+G169</f>
        <v>17449947.17</v>
      </c>
      <c r="H284" s="30">
        <f>+H8+H169</f>
        <v>20259703.09</v>
      </c>
      <c r="I284" s="31">
        <f>IF(G284&lt;&gt;0,H284/G284*100,"**.**")</f>
        <v>116.10180187152967</v>
      </c>
      <c r="J284" s="31">
        <f>IF(F284&lt;&gt;0,H284/F284*100,"**.**")</f>
        <v>117.80746448570416</v>
      </c>
    </row>
  </sheetData>
  <mergeCells count="1">
    <mergeCell ref="A1:E1"/>
  </mergeCells>
  <printOptions/>
  <pageMargins left="0.75" right="0.75" top="0.984251968503937" bottom="0.984251968503937" header="0" footer="0.63"/>
  <pageSetup firstPageNumber="102" useFirstPageNumber="1" horizontalDpi="600" verticalDpi="600" orientation="landscape" paperSize="9" scale="77" r:id="rId1"/>
  <headerFooter alignWithMargins="0">
    <oddFooter>&amp;R&amp;"Arial CE,Krepko"&amp;14&amp;P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6"/>
  <sheetViews>
    <sheetView tabSelected="1" view="pageBreakPreview" zoomScale="60" workbookViewId="0" topLeftCell="A1">
      <selection activeCell="E29" sqref="E29"/>
    </sheetView>
  </sheetViews>
  <sheetFormatPr defaultColWidth="9.00390625" defaultRowHeight="12.75"/>
  <cols>
    <col min="1" max="1" width="4.625" style="0" customWidth="1"/>
    <col min="2" max="2" width="5.00390625" style="0" bestFit="1" customWidth="1"/>
    <col min="3" max="3" width="5.625" style="0" bestFit="1" customWidth="1"/>
    <col min="4" max="4" width="7.00390625" style="0" bestFit="1" customWidth="1"/>
    <col min="5" max="5" width="71.00390625" style="0" customWidth="1"/>
    <col min="6" max="8" width="18.00390625" style="0" bestFit="1" customWidth="1"/>
    <col min="9" max="10" width="9.375" style="0" bestFit="1" customWidth="1"/>
  </cols>
  <sheetData>
    <row r="1" spans="1:8" ht="20.25">
      <c r="A1" s="32" t="s">
        <v>0</v>
      </c>
      <c r="B1" s="32"/>
      <c r="C1" s="32"/>
      <c r="D1" s="32"/>
      <c r="E1" s="32"/>
      <c r="F1" s="1"/>
      <c r="G1" s="1"/>
      <c r="H1" s="1"/>
    </row>
    <row r="2" spans="1:8" ht="15.75">
      <c r="A2" s="2" t="s">
        <v>1</v>
      </c>
      <c r="B2" s="2"/>
      <c r="C2" s="3"/>
      <c r="D2" s="3"/>
      <c r="E2" s="3"/>
      <c r="F2" s="1"/>
      <c r="G2" s="1"/>
      <c r="H2" s="1"/>
    </row>
    <row r="3" spans="2:8" ht="12.75">
      <c r="B3" s="3"/>
      <c r="C3" s="3"/>
      <c r="D3" s="3"/>
      <c r="E3" s="3"/>
      <c r="F3" s="1"/>
      <c r="H3" s="1"/>
    </row>
    <row r="4" spans="2:8" ht="12.75">
      <c r="B4" s="3"/>
      <c r="C4" s="3"/>
      <c r="D4" s="3"/>
      <c r="E4" s="3"/>
      <c r="F4" s="1"/>
      <c r="G4" s="1"/>
      <c r="H4" s="1"/>
    </row>
    <row r="5" spans="1:10" ht="12.75">
      <c r="A5" s="40"/>
      <c r="B5" s="41"/>
      <c r="C5" s="41"/>
      <c r="D5" s="41"/>
      <c r="E5" s="41"/>
      <c r="F5" s="42"/>
      <c r="G5" s="42"/>
      <c r="H5" s="42"/>
      <c r="I5" s="40"/>
      <c r="J5" s="40"/>
    </row>
    <row r="6" spans="1:10" s="24" customFormat="1" ht="30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7" t="s">
        <v>7</v>
      </c>
      <c r="G6" s="22" t="s">
        <v>459</v>
      </c>
      <c r="H6" s="23" t="s">
        <v>424</v>
      </c>
      <c r="I6" s="27" t="s">
        <v>448</v>
      </c>
      <c r="J6" s="27" t="s">
        <v>18</v>
      </c>
    </row>
    <row r="7" spans="1:10" s="24" customFormat="1" ht="12.75">
      <c r="A7" s="25"/>
      <c r="B7" s="26" t="s">
        <v>8</v>
      </c>
      <c r="C7" s="26" t="s">
        <v>9</v>
      </c>
      <c r="D7" s="26" t="s">
        <v>10</v>
      </c>
      <c r="E7" s="26" t="s">
        <v>11</v>
      </c>
      <c r="F7" s="26" t="s">
        <v>420</v>
      </c>
      <c r="G7" s="26" t="s">
        <v>421</v>
      </c>
      <c r="H7" s="26" t="s">
        <v>422</v>
      </c>
      <c r="I7" s="26" t="s">
        <v>423</v>
      </c>
      <c r="J7" s="26" t="s">
        <v>460</v>
      </c>
    </row>
    <row r="8" spans="2:10" s="16" customFormat="1" ht="18">
      <c r="B8" s="17" t="s">
        <v>12</v>
      </c>
      <c r="C8" s="17"/>
      <c r="D8" s="17"/>
      <c r="E8" s="17" t="s">
        <v>13</v>
      </c>
      <c r="F8" s="18">
        <f>+F9+F57+F88+F149+F156+F159+F164+F167+F170+F176</f>
        <v>17001300</v>
      </c>
      <c r="G8" s="18">
        <f>+G9+G57+G88+G149+G156+G159+G164+G167+G170+G176</f>
        <v>17176111</v>
      </c>
      <c r="H8" s="18">
        <f>+H9+H57+H88+H149+H156+H159+H164+H167+H170+H176</f>
        <v>20047515.22</v>
      </c>
      <c r="I8" s="19">
        <f>IF(G8&lt;&gt;0,H8/G8*100,"**.**")</f>
        <v>116.71742934125191</v>
      </c>
      <c r="J8" s="19">
        <f>IF(F8&lt;&gt;0,H8/F8*100,"**.**")</f>
        <v>117.91754289377872</v>
      </c>
    </row>
    <row r="9" spans="1:10" s="36" customFormat="1" ht="15.75">
      <c r="A9" s="33" t="s">
        <v>14</v>
      </c>
      <c r="B9" s="33"/>
      <c r="C9" s="33" t="s">
        <v>470</v>
      </c>
      <c r="D9" s="33"/>
      <c r="E9" s="33" t="s">
        <v>471</v>
      </c>
      <c r="F9" s="34">
        <f>+F10+F12+F14+F16+F18+F20+F22+F24+F26+F28+F30+F32+F34+F36+F38+F40+F42+F44+F46+F48+F50+F52+F55</f>
        <v>10468700</v>
      </c>
      <c r="G9" s="34">
        <f>+G10+G12+G14+G16+G18+G20+G22+G24+G26+G28+G30+G32+G34+G36+G38+G40+G42+G44+G46+G48+G50+G52+G55</f>
        <v>10468700</v>
      </c>
      <c r="H9" s="34">
        <f>+H10+H12+H14+H16+H18+H20+H22+H24+H26+H28+H30+H32+H34+H36+H38+H40+H42+H44+H46+H48+H50+H52+H55</f>
        <v>10078142</v>
      </c>
      <c r="I9" s="35">
        <f>IF(G9&lt;&gt;0,H9/G9*100,"**.**")</f>
        <v>96.26927889804847</v>
      </c>
      <c r="J9" s="35">
        <f>IF(F9&lt;&gt;0,H9/F9*100,"**.**")</f>
        <v>96.26927889804847</v>
      </c>
    </row>
    <row r="10" spans="1:10" s="4" customFormat="1" ht="17.25">
      <c r="A10" s="5" t="s">
        <v>15</v>
      </c>
      <c r="B10" s="5"/>
      <c r="C10" s="5" t="s">
        <v>34</v>
      </c>
      <c r="D10" s="5"/>
      <c r="E10" s="5" t="s">
        <v>35</v>
      </c>
      <c r="F10" s="6">
        <f>+F11</f>
        <v>8253800</v>
      </c>
      <c r="G10" s="6">
        <f>+G11</f>
        <v>8253800</v>
      </c>
      <c r="H10" s="6">
        <f>+H11</f>
        <v>8328151</v>
      </c>
      <c r="I10" s="7">
        <f>IF(G10&lt;&gt;0,H10/G10*100,"**.**")</f>
        <v>100.90080932419008</v>
      </c>
      <c r="J10" s="7">
        <f>IF(F10&lt;&gt;0,H10/F10*100,"**.**")</f>
        <v>100.90080932419008</v>
      </c>
    </row>
    <row r="11" spans="2:10" s="8" customFormat="1" ht="12.75">
      <c r="B11" s="9"/>
      <c r="C11" s="9"/>
      <c r="D11" s="9" t="s">
        <v>36</v>
      </c>
      <c r="E11" s="9" t="s">
        <v>426</v>
      </c>
      <c r="F11" s="10">
        <v>8253800</v>
      </c>
      <c r="G11" s="10">
        <v>8253800</v>
      </c>
      <c r="H11" s="10">
        <v>8328151</v>
      </c>
      <c r="I11" s="11">
        <f>IF(G11&lt;&gt;0,H11/G11*100,"**.**")</f>
        <v>100.90080932419008</v>
      </c>
      <c r="J11" s="11">
        <f>IF(F11&lt;&gt;0,H11/F11*100,"**.**")</f>
        <v>100.90080932419008</v>
      </c>
    </row>
    <row r="12" spans="1:10" s="4" customFormat="1" ht="17.25">
      <c r="A12" s="5" t="s">
        <v>16</v>
      </c>
      <c r="B12" s="5"/>
      <c r="C12" s="5" t="s">
        <v>38</v>
      </c>
      <c r="D12" s="5"/>
      <c r="E12" s="5" t="s">
        <v>39</v>
      </c>
      <c r="F12" s="6">
        <f>+F13</f>
        <v>19100</v>
      </c>
      <c r="G12" s="6">
        <f>+G13</f>
        <v>19100</v>
      </c>
      <c r="H12" s="6">
        <f>+H13</f>
        <v>130000</v>
      </c>
      <c r="I12" s="7">
        <f>IF(G12&lt;&gt;0,H12/G12*100,"**.**")</f>
        <v>680.6282722513089</v>
      </c>
      <c r="J12" s="7">
        <f>IF(F12&lt;&gt;0,H12/F12*100,"**.**")</f>
        <v>680.6282722513089</v>
      </c>
    </row>
    <row r="13" spans="2:10" s="8" customFormat="1" ht="12.75">
      <c r="B13" s="9"/>
      <c r="C13" s="9"/>
      <c r="D13" s="9" t="s">
        <v>40</v>
      </c>
      <c r="E13" s="9" t="s">
        <v>39</v>
      </c>
      <c r="F13" s="10">
        <v>19100</v>
      </c>
      <c r="G13" s="10">
        <v>19100</v>
      </c>
      <c r="H13" s="10">
        <v>130000</v>
      </c>
      <c r="I13" s="11">
        <f>IF(G13&lt;&gt;0,H13/G13*100,"**.**")</f>
        <v>680.6282722513089</v>
      </c>
      <c r="J13" s="11">
        <f>IF(F13&lt;&gt;0,H13/F13*100,"**.**")</f>
        <v>680.6282722513089</v>
      </c>
    </row>
    <row r="14" spans="1:10" s="4" customFormat="1" ht="17.25">
      <c r="A14" s="5" t="s">
        <v>17</v>
      </c>
      <c r="B14" s="5"/>
      <c r="C14" s="5" t="s">
        <v>42</v>
      </c>
      <c r="D14" s="5"/>
      <c r="E14" s="5" t="s">
        <v>43</v>
      </c>
      <c r="F14" s="6">
        <f>+F15</f>
        <v>62100</v>
      </c>
      <c r="G14" s="6">
        <f>+G15</f>
        <v>62100</v>
      </c>
      <c r="H14" s="6">
        <f>+H15</f>
        <v>120000</v>
      </c>
      <c r="I14" s="7">
        <f>IF(G14&lt;&gt;0,H14/G14*100,"**.**")</f>
        <v>193.23671497584542</v>
      </c>
      <c r="J14" s="7">
        <f>IF(F14&lt;&gt;0,H14/F14*100,"**.**")</f>
        <v>193.23671497584542</v>
      </c>
    </row>
    <row r="15" spans="2:10" s="8" customFormat="1" ht="12.75">
      <c r="B15" s="9"/>
      <c r="C15" s="9"/>
      <c r="D15" s="9" t="s">
        <v>44</v>
      </c>
      <c r="E15" s="9" t="s">
        <v>45</v>
      </c>
      <c r="F15" s="10">
        <v>62100</v>
      </c>
      <c r="G15" s="10">
        <v>62100</v>
      </c>
      <c r="H15" s="10">
        <v>120000</v>
      </c>
      <c r="I15" s="11">
        <f>IF(G15&lt;&gt;0,H15/G15*100,"**.**")</f>
        <v>193.23671497584542</v>
      </c>
      <c r="J15" s="11">
        <f>IF(F15&lt;&gt;0,H15/F15*100,"**.**")</f>
        <v>193.23671497584542</v>
      </c>
    </row>
    <row r="16" spans="1:10" s="4" customFormat="1" ht="17.25">
      <c r="A16" s="5" t="s">
        <v>19</v>
      </c>
      <c r="B16" s="5"/>
      <c r="C16" s="5" t="s">
        <v>47</v>
      </c>
      <c r="D16" s="5"/>
      <c r="E16" s="5" t="s">
        <v>48</v>
      </c>
      <c r="F16" s="6">
        <f>+F17</f>
        <v>317300</v>
      </c>
      <c r="G16" s="6">
        <f>+G17</f>
        <v>317300</v>
      </c>
      <c r="H16" s="6">
        <f>+H17</f>
        <v>591500</v>
      </c>
      <c r="I16" s="7">
        <f>IF(G16&lt;&gt;0,H16/G16*100,"**.**")</f>
        <v>186.4166404034037</v>
      </c>
      <c r="J16" s="7">
        <f>IF(F16&lt;&gt;0,H16/F16*100,"**.**")</f>
        <v>186.4166404034037</v>
      </c>
    </row>
    <row r="17" spans="2:10" s="8" customFormat="1" ht="12.75">
      <c r="B17" s="9"/>
      <c r="C17" s="9"/>
      <c r="D17" s="9" t="s">
        <v>49</v>
      </c>
      <c r="E17" s="9" t="s">
        <v>50</v>
      </c>
      <c r="F17" s="10">
        <v>317300</v>
      </c>
      <c r="G17" s="10">
        <v>317300</v>
      </c>
      <c r="H17" s="10">
        <v>591500</v>
      </c>
      <c r="I17" s="11">
        <f>IF(G17&lt;&gt;0,H17/G17*100,"**.**")</f>
        <v>186.4166404034037</v>
      </c>
      <c r="J17" s="11">
        <f>IF(F17&lt;&gt;0,H17/F17*100,"**.**")</f>
        <v>186.4166404034037</v>
      </c>
    </row>
    <row r="18" spans="1:10" s="4" customFormat="1" ht="17.25">
      <c r="A18" s="5" t="s">
        <v>20</v>
      </c>
      <c r="B18" s="5"/>
      <c r="C18" s="5" t="s">
        <v>52</v>
      </c>
      <c r="D18" s="5"/>
      <c r="E18" s="5" t="s">
        <v>53</v>
      </c>
      <c r="F18" s="6">
        <f>+F19</f>
        <v>2700</v>
      </c>
      <c r="G18" s="6">
        <f>+G19</f>
        <v>2700</v>
      </c>
      <c r="H18" s="6">
        <f>+H19</f>
        <v>0</v>
      </c>
      <c r="I18" s="7">
        <f>IF(G18&lt;&gt;0,H18/G18*100,"**.**")</f>
        <v>0</v>
      </c>
      <c r="J18" s="7">
        <f>IF(F18&lt;&gt;0,H18/F18*100,"**.**")</f>
        <v>0</v>
      </c>
    </row>
    <row r="19" spans="2:10" s="8" customFormat="1" ht="12.75">
      <c r="B19" s="9"/>
      <c r="C19" s="9"/>
      <c r="D19" s="9" t="s">
        <v>54</v>
      </c>
      <c r="E19" s="9" t="s">
        <v>55</v>
      </c>
      <c r="F19" s="10">
        <v>2700</v>
      </c>
      <c r="G19" s="10">
        <v>2700</v>
      </c>
      <c r="H19" s="10">
        <v>0</v>
      </c>
      <c r="I19" s="11">
        <f>IF(G19&lt;&gt;0,H19/G19*100,"**.**")</f>
        <v>0</v>
      </c>
      <c r="J19" s="11">
        <f>IF(F19&lt;&gt;0,H19/F19*100,"**.**")</f>
        <v>0</v>
      </c>
    </row>
    <row r="20" spans="1:10" s="4" customFormat="1" ht="17.25">
      <c r="A20" s="5" t="s">
        <v>21</v>
      </c>
      <c r="B20" s="5"/>
      <c r="C20" s="5" t="s">
        <v>57</v>
      </c>
      <c r="D20" s="5"/>
      <c r="E20" s="5" t="s">
        <v>58</v>
      </c>
      <c r="F20" s="6">
        <f>+F21</f>
        <v>64900</v>
      </c>
      <c r="G20" s="6">
        <f>+G21</f>
        <v>64900</v>
      </c>
      <c r="H20" s="6">
        <f>+H21</f>
        <v>64900</v>
      </c>
      <c r="I20" s="7">
        <f>IF(G20&lt;&gt;0,H20/G20*100,"**.**")</f>
        <v>100</v>
      </c>
      <c r="J20" s="7">
        <f>IF(F20&lt;&gt;0,H20/F20*100,"**.**")</f>
        <v>100</v>
      </c>
    </row>
    <row r="21" spans="2:10" s="8" customFormat="1" ht="12.75">
      <c r="B21" s="9"/>
      <c r="C21" s="9"/>
      <c r="D21" s="9" t="s">
        <v>59</v>
      </c>
      <c r="E21" s="9" t="s">
        <v>58</v>
      </c>
      <c r="F21" s="10">
        <v>64900</v>
      </c>
      <c r="G21" s="10">
        <v>64900</v>
      </c>
      <c r="H21" s="10">
        <v>64900</v>
      </c>
      <c r="I21" s="11">
        <f>IF(G21&lt;&gt;0,H21/G21*100,"**.**")</f>
        <v>100</v>
      </c>
      <c r="J21" s="11">
        <f>IF(F21&lt;&gt;0,H21/F21*100,"**.**")</f>
        <v>100</v>
      </c>
    </row>
    <row r="22" spans="1:10" s="4" customFormat="1" ht="17.25">
      <c r="A22" s="5" t="s">
        <v>22</v>
      </c>
      <c r="B22" s="5"/>
      <c r="C22" s="5" t="s">
        <v>61</v>
      </c>
      <c r="D22" s="5"/>
      <c r="E22" s="5" t="s">
        <v>62</v>
      </c>
      <c r="F22" s="6">
        <f>+F23</f>
        <v>900</v>
      </c>
      <c r="G22" s="6">
        <f>+G23</f>
        <v>900</v>
      </c>
      <c r="H22" s="6">
        <f>+H23</f>
        <v>0</v>
      </c>
      <c r="I22" s="7">
        <f>IF(G22&lt;&gt;0,H22/G22*100,"**.**")</f>
        <v>0</v>
      </c>
      <c r="J22" s="7">
        <f>IF(F22&lt;&gt;0,H22/F22*100,"**.**")</f>
        <v>0</v>
      </c>
    </row>
    <row r="23" spans="2:10" s="8" customFormat="1" ht="12.75">
      <c r="B23" s="9"/>
      <c r="C23" s="9"/>
      <c r="D23" s="9" t="s">
        <v>63</v>
      </c>
      <c r="E23" s="9" t="s">
        <v>64</v>
      </c>
      <c r="F23" s="10">
        <v>900</v>
      </c>
      <c r="G23" s="10">
        <v>900</v>
      </c>
      <c r="H23" s="10">
        <v>0</v>
      </c>
      <c r="I23" s="11">
        <f>IF(G23&lt;&gt;0,H23/G23*100,"**.**")</f>
        <v>0</v>
      </c>
      <c r="J23" s="11">
        <f>IF(F23&lt;&gt;0,H23/F23*100,"**.**")</f>
        <v>0</v>
      </c>
    </row>
    <row r="24" spans="1:10" s="4" customFormat="1" ht="17.25">
      <c r="A24" s="5" t="s">
        <v>23</v>
      </c>
      <c r="B24" s="5"/>
      <c r="C24" s="5" t="s">
        <v>66</v>
      </c>
      <c r="D24" s="5"/>
      <c r="E24" s="5" t="s">
        <v>67</v>
      </c>
      <c r="F24" s="6">
        <f>+F25</f>
        <v>17100</v>
      </c>
      <c r="G24" s="6">
        <f>+G25</f>
        <v>17100</v>
      </c>
      <c r="H24" s="6">
        <f>+H25</f>
        <v>23000</v>
      </c>
      <c r="I24" s="7">
        <f>IF(G24&lt;&gt;0,H24/G24*100,"**.**")</f>
        <v>134.5029239766082</v>
      </c>
      <c r="J24" s="7">
        <f>IF(F24&lt;&gt;0,H24/F24*100,"**.**")</f>
        <v>134.5029239766082</v>
      </c>
    </row>
    <row r="25" spans="2:10" s="8" customFormat="1" ht="12.75">
      <c r="B25" s="9"/>
      <c r="C25" s="9"/>
      <c r="D25" s="9" t="s">
        <v>63</v>
      </c>
      <c r="E25" s="9" t="s">
        <v>64</v>
      </c>
      <c r="F25" s="10">
        <v>17100</v>
      </c>
      <c r="G25" s="10">
        <v>17100</v>
      </c>
      <c r="H25" s="10">
        <v>23000</v>
      </c>
      <c r="I25" s="11">
        <f>IF(G25&lt;&gt;0,H25/G25*100,"**.**")</f>
        <v>134.5029239766082</v>
      </c>
      <c r="J25" s="11">
        <f>IF(F25&lt;&gt;0,H25/F25*100,"**.**")</f>
        <v>134.5029239766082</v>
      </c>
    </row>
    <row r="26" spans="1:10" s="4" customFormat="1" ht="17.25">
      <c r="A26" s="5" t="s">
        <v>24</v>
      </c>
      <c r="B26" s="5"/>
      <c r="C26" s="5" t="s">
        <v>69</v>
      </c>
      <c r="D26" s="5"/>
      <c r="E26" s="5" t="s">
        <v>70</v>
      </c>
      <c r="F26" s="6">
        <f>+F27</f>
        <v>14600</v>
      </c>
      <c r="G26" s="6">
        <f>+G27</f>
        <v>14600</v>
      </c>
      <c r="H26" s="6">
        <f>+H27</f>
        <v>14600</v>
      </c>
      <c r="I26" s="7">
        <f>IF(G26&lt;&gt;0,H26/G26*100,"**.**")</f>
        <v>100</v>
      </c>
      <c r="J26" s="7">
        <f>IF(F26&lt;&gt;0,H26/F26*100,"**.**")</f>
        <v>100</v>
      </c>
    </row>
    <row r="27" spans="2:10" s="8" customFormat="1" ht="12.75">
      <c r="B27" s="9"/>
      <c r="C27" s="9"/>
      <c r="D27" s="9" t="s">
        <v>71</v>
      </c>
      <c r="E27" s="9" t="s">
        <v>72</v>
      </c>
      <c r="F27" s="10">
        <v>14600</v>
      </c>
      <c r="G27" s="10">
        <v>14600</v>
      </c>
      <c r="H27" s="10">
        <v>14600</v>
      </c>
      <c r="I27" s="11">
        <f>IF(G27&lt;&gt;0,H27/G27*100,"**.**")</f>
        <v>100</v>
      </c>
      <c r="J27" s="11">
        <f>IF(F27&lt;&gt;0,H27/F27*100,"**.**")</f>
        <v>100</v>
      </c>
    </row>
    <row r="28" spans="1:10" s="4" customFormat="1" ht="17.25">
      <c r="A28" s="5" t="s">
        <v>25</v>
      </c>
      <c r="B28" s="5"/>
      <c r="C28" s="5" t="s">
        <v>74</v>
      </c>
      <c r="D28" s="5"/>
      <c r="E28" s="5" t="s">
        <v>75</v>
      </c>
      <c r="F28" s="6">
        <f>+F29</f>
        <v>11500</v>
      </c>
      <c r="G28" s="6">
        <f>+G29</f>
        <v>11500</v>
      </c>
      <c r="H28" s="6">
        <f>+H29</f>
        <v>9700</v>
      </c>
      <c r="I28" s="7">
        <f>IF(G28&lt;&gt;0,H28/G28*100,"**.**")</f>
        <v>84.34782608695653</v>
      </c>
      <c r="J28" s="7">
        <f>IF(F28&lt;&gt;0,H28/F28*100,"**.**")</f>
        <v>84.34782608695653</v>
      </c>
    </row>
    <row r="29" spans="2:10" s="8" customFormat="1" ht="12.75">
      <c r="B29" s="9"/>
      <c r="C29" s="9"/>
      <c r="D29" s="9" t="s">
        <v>76</v>
      </c>
      <c r="E29" s="9" t="s">
        <v>77</v>
      </c>
      <c r="F29" s="10">
        <v>11500</v>
      </c>
      <c r="G29" s="10">
        <v>11500</v>
      </c>
      <c r="H29" s="10">
        <v>9700</v>
      </c>
      <c r="I29" s="11">
        <f>IF(G29&lt;&gt;0,H29/G29*100,"**.**")</f>
        <v>84.34782608695653</v>
      </c>
      <c r="J29" s="11">
        <f>IF(F29&lt;&gt;0,H29/F29*100,"**.**")</f>
        <v>84.34782608695653</v>
      </c>
    </row>
    <row r="30" spans="1:10" s="4" customFormat="1" ht="17.25">
      <c r="A30" s="5" t="s">
        <v>26</v>
      </c>
      <c r="B30" s="5"/>
      <c r="C30" s="5" t="s">
        <v>79</v>
      </c>
      <c r="D30" s="5"/>
      <c r="E30" s="5" t="s">
        <v>80</v>
      </c>
      <c r="F30" s="6">
        <f>+F31</f>
        <v>3200</v>
      </c>
      <c r="G30" s="6">
        <f>+G31</f>
        <v>3200</v>
      </c>
      <c r="H30" s="6">
        <f>+H31</f>
        <v>1800</v>
      </c>
      <c r="I30" s="7">
        <f>IF(G30&lt;&gt;0,H30/G30*100,"**.**")</f>
        <v>56.25</v>
      </c>
      <c r="J30" s="7">
        <f>IF(F30&lt;&gt;0,H30/F30*100,"**.**")</f>
        <v>56.25</v>
      </c>
    </row>
    <row r="31" spans="2:10" s="8" customFormat="1" ht="12.75">
      <c r="B31" s="9"/>
      <c r="C31" s="9"/>
      <c r="D31" s="9" t="s">
        <v>81</v>
      </c>
      <c r="E31" s="9" t="s">
        <v>82</v>
      </c>
      <c r="F31" s="10">
        <v>3200</v>
      </c>
      <c r="G31" s="10">
        <v>3200</v>
      </c>
      <c r="H31" s="10">
        <v>1800</v>
      </c>
      <c r="I31" s="11">
        <f>IF(G31&lt;&gt;0,H31/G31*100,"**.**")</f>
        <v>56.25</v>
      </c>
      <c r="J31" s="11">
        <f>IF(F31&lt;&gt;0,H31/F31*100,"**.**")</f>
        <v>56.25</v>
      </c>
    </row>
    <row r="32" spans="1:10" s="4" customFormat="1" ht="17.25">
      <c r="A32" s="5" t="s">
        <v>27</v>
      </c>
      <c r="B32" s="5"/>
      <c r="C32" s="5" t="s">
        <v>84</v>
      </c>
      <c r="D32" s="5"/>
      <c r="E32" s="5" t="s">
        <v>85</v>
      </c>
      <c r="F32" s="6">
        <f>+F33</f>
        <v>3200</v>
      </c>
      <c r="G32" s="6">
        <f>+G33</f>
        <v>3200</v>
      </c>
      <c r="H32" s="6">
        <f>+H33</f>
        <v>2100</v>
      </c>
      <c r="I32" s="7">
        <f>IF(G32&lt;&gt;0,H32/G32*100,"**.**")</f>
        <v>65.625</v>
      </c>
      <c r="J32" s="7">
        <f>IF(F32&lt;&gt;0,H32/F32*100,"**.**")</f>
        <v>65.625</v>
      </c>
    </row>
    <row r="33" spans="2:10" s="8" customFormat="1" ht="12.75">
      <c r="B33" s="9"/>
      <c r="C33" s="9"/>
      <c r="D33" s="9" t="s">
        <v>86</v>
      </c>
      <c r="E33" s="9" t="s">
        <v>85</v>
      </c>
      <c r="F33" s="10">
        <v>3200</v>
      </c>
      <c r="G33" s="10">
        <v>3200</v>
      </c>
      <c r="H33" s="10">
        <v>2100</v>
      </c>
      <c r="I33" s="11">
        <f>IF(G33&lt;&gt;0,H33/G33*100,"**.**")</f>
        <v>65.625</v>
      </c>
      <c r="J33" s="11">
        <f>IF(F33&lt;&gt;0,H33/F33*100,"**.**")</f>
        <v>65.625</v>
      </c>
    </row>
    <row r="34" spans="1:10" s="4" customFormat="1" ht="17.25">
      <c r="A34" s="5" t="s">
        <v>28</v>
      </c>
      <c r="B34" s="5"/>
      <c r="C34" s="5" t="s">
        <v>449</v>
      </c>
      <c r="D34" s="5"/>
      <c r="E34" s="5" t="s">
        <v>450</v>
      </c>
      <c r="F34" s="6">
        <f>+F35</f>
        <v>0</v>
      </c>
      <c r="G34" s="6">
        <f>+G35</f>
        <v>0</v>
      </c>
      <c r="H34" s="6">
        <f>+H35</f>
        <v>7200</v>
      </c>
      <c r="I34" s="7" t="str">
        <f>IF(G34&lt;&gt;0,H34/G34*100,"**.**")</f>
        <v>**.**</v>
      </c>
      <c r="J34" s="7" t="str">
        <f>IF(F34&lt;&gt;0,H34/F34*100,"**.**")</f>
        <v>**.**</v>
      </c>
    </row>
    <row r="35" spans="2:10" s="8" customFormat="1" ht="12.75">
      <c r="B35" s="9"/>
      <c r="C35" s="9"/>
      <c r="D35" s="9" t="s">
        <v>451</v>
      </c>
      <c r="E35" s="9" t="s">
        <v>452</v>
      </c>
      <c r="F35" s="10">
        <v>0</v>
      </c>
      <c r="G35" s="10">
        <v>0</v>
      </c>
      <c r="H35" s="10">
        <v>7200</v>
      </c>
      <c r="I35" s="11" t="str">
        <f>IF(G35&lt;&gt;0,H35/G35*100,"**.**")</f>
        <v>**.**</v>
      </c>
      <c r="J35" s="11" t="str">
        <f>IF(F35&lt;&gt;0,H35/F35*100,"**.**")</f>
        <v>**.**</v>
      </c>
    </row>
    <row r="36" spans="1:10" s="4" customFormat="1" ht="17.25">
      <c r="A36" s="5" t="s">
        <v>29</v>
      </c>
      <c r="B36" s="5"/>
      <c r="C36" s="5" t="s">
        <v>88</v>
      </c>
      <c r="D36" s="5"/>
      <c r="E36" s="5" t="s">
        <v>89</v>
      </c>
      <c r="F36" s="6">
        <f>+F37</f>
        <v>56300</v>
      </c>
      <c r="G36" s="6">
        <f>+G37</f>
        <v>56300</v>
      </c>
      <c r="H36" s="6">
        <f>+H37</f>
        <v>67000</v>
      </c>
      <c r="I36" s="7">
        <f>IF(G36&lt;&gt;0,H36/G36*100,"**.**")</f>
        <v>119.00532859680284</v>
      </c>
      <c r="J36" s="7">
        <f>IF(F36&lt;&gt;0,H36/F36*100,"**.**")</f>
        <v>119.00532859680284</v>
      </c>
    </row>
    <row r="37" spans="2:10" s="8" customFormat="1" ht="12.75">
      <c r="B37" s="9"/>
      <c r="C37" s="9"/>
      <c r="D37" s="9" t="s">
        <v>90</v>
      </c>
      <c r="E37" s="9" t="s">
        <v>89</v>
      </c>
      <c r="F37" s="10">
        <v>56300</v>
      </c>
      <c r="G37" s="10">
        <v>56300</v>
      </c>
      <c r="H37" s="10">
        <v>67000</v>
      </c>
      <c r="I37" s="11">
        <f>IF(G37&lt;&gt;0,H37/G37*100,"**.**")</f>
        <v>119.00532859680284</v>
      </c>
      <c r="J37" s="11">
        <f>IF(F37&lt;&gt;0,H37/F37*100,"**.**")</f>
        <v>119.00532859680284</v>
      </c>
    </row>
    <row r="38" spans="1:10" s="4" customFormat="1" ht="17.25">
      <c r="A38" s="5" t="s">
        <v>30</v>
      </c>
      <c r="B38" s="5"/>
      <c r="C38" s="5" t="s">
        <v>92</v>
      </c>
      <c r="D38" s="5"/>
      <c r="E38" s="5" t="s">
        <v>427</v>
      </c>
      <c r="F38" s="6">
        <f>+F39</f>
        <v>779300</v>
      </c>
      <c r="G38" s="6">
        <f>+G39</f>
        <v>779300</v>
      </c>
      <c r="H38" s="6">
        <f>+H39</f>
        <v>0</v>
      </c>
      <c r="I38" s="7">
        <f>IF(G38&lt;&gt;0,H38/G38*100,"**.**")</f>
        <v>0</v>
      </c>
      <c r="J38" s="7">
        <f>IF(F38&lt;&gt;0,H38/F38*100,"**.**")</f>
        <v>0</v>
      </c>
    </row>
    <row r="39" spans="2:10" s="8" customFormat="1" ht="12.75">
      <c r="B39" s="9"/>
      <c r="C39" s="9"/>
      <c r="D39" s="9" t="s">
        <v>93</v>
      </c>
      <c r="E39" s="9" t="s">
        <v>94</v>
      </c>
      <c r="F39" s="10">
        <v>779300</v>
      </c>
      <c r="G39" s="10">
        <v>779300</v>
      </c>
      <c r="H39" s="10">
        <v>0</v>
      </c>
      <c r="I39" s="11">
        <f>IF(G39&lt;&gt;0,H39/G39*100,"**.**")</f>
        <v>0</v>
      </c>
      <c r="J39" s="11">
        <f>IF(F39&lt;&gt;0,H39/F39*100,"**.**")</f>
        <v>0</v>
      </c>
    </row>
    <row r="40" spans="1:10" s="4" customFormat="1" ht="17.25">
      <c r="A40" s="5" t="s">
        <v>31</v>
      </c>
      <c r="B40" s="5"/>
      <c r="C40" s="5" t="s">
        <v>96</v>
      </c>
      <c r="D40" s="5"/>
      <c r="E40" s="5" t="s">
        <v>97</v>
      </c>
      <c r="F40" s="6">
        <f>+F41</f>
        <v>428300</v>
      </c>
      <c r="G40" s="6">
        <f>+G41</f>
        <v>428300</v>
      </c>
      <c r="H40" s="6">
        <f>+H41</f>
        <v>415565</v>
      </c>
      <c r="I40" s="7">
        <f>IF(G40&lt;&gt;0,H40/G40*100,"**.**")</f>
        <v>97.02661685734299</v>
      </c>
      <c r="J40" s="7">
        <f>IF(F40&lt;&gt;0,H40/F40*100,"**.**")</f>
        <v>97.02661685734299</v>
      </c>
    </row>
    <row r="41" spans="2:10" s="8" customFormat="1" ht="12.75">
      <c r="B41" s="9"/>
      <c r="C41" s="9"/>
      <c r="D41" s="9" t="s">
        <v>98</v>
      </c>
      <c r="E41" s="9" t="s">
        <v>97</v>
      </c>
      <c r="F41" s="10">
        <v>428300</v>
      </c>
      <c r="G41" s="10">
        <v>428300</v>
      </c>
      <c r="H41" s="10">
        <v>415565</v>
      </c>
      <c r="I41" s="11">
        <f>IF(G41&lt;&gt;0,H41/G41*100,"**.**")</f>
        <v>97.02661685734299</v>
      </c>
      <c r="J41" s="11">
        <f>IF(F41&lt;&gt;0,H41/F41*100,"**.**")</f>
        <v>97.02661685734299</v>
      </c>
    </row>
    <row r="42" spans="1:10" s="4" customFormat="1" ht="17.25">
      <c r="A42" s="5" t="s">
        <v>32</v>
      </c>
      <c r="B42" s="5"/>
      <c r="C42" s="5" t="s">
        <v>100</v>
      </c>
      <c r="D42" s="5"/>
      <c r="E42" s="5" t="s">
        <v>101</v>
      </c>
      <c r="F42" s="6">
        <f>+F43</f>
        <v>191500</v>
      </c>
      <c r="G42" s="6">
        <f>+G43</f>
        <v>191500</v>
      </c>
      <c r="H42" s="6">
        <f>+H43</f>
        <v>209626</v>
      </c>
      <c r="I42" s="7">
        <f>IF(G42&lt;&gt;0,H42/G42*100,"**.**")</f>
        <v>109.46527415143603</v>
      </c>
      <c r="J42" s="7">
        <f>IF(F42&lt;&gt;0,H42/F42*100,"**.**")</f>
        <v>109.46527415143603</v>
      </c>
    </row>
    <row r="43" spans="2:10" s="8" customFormat="1" ht="12.75">
      <c r="B43" s="9"/>
      <c r="C43" s="9"/>
      <c r="D43" s="9" t="s">
        <v>102</v>
      </c>
      <c r="E43" s="9" t="s">
        <v>103</v>
      </c>
      <c r="F43" s="10">
        <v>191500</v>
      </c>
      <c r="G43" s="10">
        <v>191500</v>
      </c>
      <c r="H43" s="10">
        <v>209626</v>
      </c>
      <c r="I43" s="11">
        <f>IF(G43&lt;&gt;0,H43/G43*100,"**.**")</f>
        <v>109.46527415143603</v>
      </c>
      <c r="J43" s="11">
        <f>IF(F43&lt;&gt;0,H43/F43*100,"**.**")</f>
        <v>109.46527415143603</v>
      </c>
    </row>
    <row r="44" spans="1:10" s="4" customFormat="1" ht="17.25">
      <c r="A44" s="5" t="s">
        <v>33</v>
      </c>
      <c r="B44" s="5"/>
      <c r="C44" s="5" t="s">
        <v>105</v>
      </c>
      <c r="D44" s="5"/>
      <c r="E44" s="5" t="s">
        <v>106</v>
      </c>
      <c r="F44" s="6">
        <f>+F45</f>
        <v>4400</v>
      </c>
      <c r="G44" s="6">
        <f>+G45</f>
        <v>4400</v>
      </c>
      <c r="H44" s="6">
        <f>+H45</f>
        <v>4400</v>
      </c>
      <c r="I44" s="7">
        <f>IF(G44&lt;&gt;0,H44/G44*100,"**.**")</f>
        <v>100</v>
      </c>
      <c r="J44" s="7">
        <f>IF(F44&lt;&gt;0,H44/F44*100,"**.**")</f>
        <v>100</v>
      </c>
    </row>
    <row r="45" spans="2:10" s="8" customFormat="1" ht="12.75">
      <c r="B45" s="9"/>
      <c r="C45" s="9"/>
      <c r="D45" s="9" t="s">
        <v>107</v>
      </c>
      <c r="E45" s="9" t="s">
        <v>108</v>
      </c>
      <c r="F45" s="10">
        <v>4400</v>
      </c>
      <c r="G45" s="10">
        <v>4400</v>
      </c>
      <c r="H45" s="10">
        <v>4400</v>
      </c>
      <c r="I45" s="11">
        <f>IF(G45&lt;&gt;0,H45/G45*100,"**.**")</f>
        <v>100</v>
      </c>
      <c r="J45" s="11">
        <f>IF(F45&lt;&gt;0,H45/F45*100,"**.**")</f>
        <v>100</v>
      </c>
    </row>
    <row r="46" spans="1:10" s="4" customFormat="1" ht="17.25">
      <c r="A46" s="5" t="s">
        <v>37</v>
      </c>
      <c r="B46" s="5"/>
      <c r="C46" s="5" t="s">
        <v>110</v>
      </c>
      <c r="D46" s="5"/>
      <c r="E46" s="5" t="s">
        <v>111</v>
      </c>
      <c r="F46" s="6">
        <f>+F47</f>
        <v>4400</v>
      </c>
      <c r="G46" s="6">
        <f>+G47</f>
        <v>4400</v>
      </c>
      <c r="H46" s="6">
        <f>+H47</f>
        <v>1600</v>
      </c>
      <c r="I46" s="7">
        <f>IF(G46&lt;&gt;0,H46/G46*100,"**.**")</f>
        <v>36.36363636363637</v>
      </c>
      <c r="J46" s="7">
        <f>IF(F46&lt;&gt;0,H46/F46*100,"**.**")</f>
        <v>36.36363636363637</v>
      </c>
    </row>
    <row r="47" spans="2:10" s="8" customFormat="1" ht="12.75">
      <c r="B47" s="9"/>
      <c r="C47" s="9"/>
      <c r="D47" s="9" t="s">
        <v>112</v>
      </c>
      <c r="E47" s="9" t="s">
        <v>113</v>
      </c>
      <c r="F47" s="10">
        <v>4400</v>
      </c>
      <c r="G47" s="10">
        <v>4400</v>
      </c>
      <c r="H47" s="10">
        <v>1600</v>
      </c>
      <c r="I47" s="11">
        <f>IF(G47&lt;&gt;0,H47/G47*100,"**.**")</f>
        <v>36.36363636363637</v>
      </c>
      <c r="J47" s="11">
        <f>IF(F47&lt;&gt;0,H47/F47*100,"**.**")</f>
        <v>36.36363636363637</v>
      </c>
    </row>
    <row r="48" spans="1:10" s="4" customFormat="1" ht="17.25">
      <c r="A48" s="5" t="s">
        <v>41</v>
      </c>
      <c r="B48" s="5"/>
      <c r="C48" s="5" t="s">
        <v>115</v>
      </c>
      <c r="D48" s="5"/>
      <c r="E48" s="5" t="s">
        <v>116</v>
      </c>
      <c r="F48" s="6">
        <f>+F49</f>
        <v>146100</v>
      </c>
      <c r="G48" s="6">
        <f>+G49</f>
        <v>146100</v>
      </c>
      <c r="H48" s="6">
        <f>+H49</f>
        <v>10000</v>
      </c>
      <c r="I48" s="7">
        <f>IF(G48&lt;&gt;0,H48/G48*100,"**.**")</f>
        <v>6.844626967830253</v>
      </c>
      <c r="J48" s="7">
        <f>IF(F48&lt;&gt;0,H48/F48*100,"**.**")</f>
        <v>6.844626967830253</v>
      </c>
    </row>
    <row r="49" spans="2:10" s="8" customFormat="1" ht="12.75">
      <c r="B49" s="9"/>
      <c r="C49" s="9"/>
      <c r="D49" s="9" t="s">
        <v>117</v>
      </c>
      <c r="E49" s="9" t="s">
        <v>118</v>
      </c>
      <c r="F49" s="10">
        <v>146100</v>
      </c>
      <c r="G49" s="10">
        <v>146100</v>
      </c>
      <c r="H49" s="10">
        <v>10000</v>
      </c>
      <c r="I49" s="11">
        <f>IF(G49&lt;&gt;0,H49/G49*100,"**.**")</f>
        <v>6.844626967830253</v>
      </c>
      <c r="J49" s="11">
        <f>IF(F49&lt;&gt;0,H49/F49*100,"**.**")</f>
        <v>6.844626967830253</v>
      </c>
    </row>
    <row r="50" spans="1:10" s="4" customFormat="1" ht="17.25">
      <c r="A50" s="5" t="s">
        <v>46</v>
      </c>
      <c r="B50" s="5"/>
      <c r="C50" s="5" t="s">
        <v>120</v>
      </c>
      <c r="D50" s="5"/>
      <c r="E50" s="5" t="s">
        <v>121</v>
      </c>
      <c r="F50" s="6">
        <f>+F51</f>
        <v>35800</v>
      </c>
      <c r="G50" s="6">
        <f>+G51</f>
        <v>35800</v>
      </c>
      <c r="H50" s="6">
        <f>+H51</f>
        <v>40000</v>
      </c>
      <c r="I50" s="7">
        <f>IF(G50&lt;&gt;0,H50/G50*100,"**.**")</f>
        <v>111.73184357541899</v>
      </c>
      <c r="J50" s="7">
        <f>IF(F50&lt;&gt;0,H50/F50*100,"**.**")</f>
        <v>111.73184357541899</v>
      </c>
    </row>
    <row r="51" spans="2:10" s="8" customFormat="1" ht="12.75">
      <c r="B51" s="9"/>
      <c r="C51" s="9"/>
      <c r="D51" s="9" t="s">
        <v>122</v>
      </c>
      <c r="E51" s="9" t="s">
        <v>123</v>
      </c>
      <c r="F51" s="10">
        <v>35800</v>
      </c>
      <c r="G51" s="10">
        <v>35800</v>
      </c>
      <c r="H51" s="10">
        <v>40000</v>
      </c>
      <c r="I51" s="11">
        <f>IF(G51&lt;&gt;0,H51/G51*100,"**.**")</f>
        <v>111.73184357541899</v>
      </c>
      <c r="J51" s="11">
        <f>IF(F51&lt;&gt;0,H51/F51*100,"**.**")</f>
        <v>111.73184357541899</v>
      </c>
    </row>
    <row r="52" spans="1:10" s="4" customFormat="1" ht="17.25">
      <c r="A52" s="5" t="s">
        <v>51</v>
      </c>
      <c r="B52" s="5"/>
      <c r="C52" s="5" t="s">
        <v>125</v>
      </c>
      <c r="D52" s="5"/>
      <c r="E52" s="5" t="s">
        <v>126</v>
      </c>
      <c r="F52" s="6">
        <f>+F53+F54</f>
        <v>34500</v>
      </c>
      <c r="G52" s="6">
        <f>+G53+G54</f>
        <v>34500</v>
      </c>
      <c r="H52" s="6">
        <f>+H53+H54</f>
        <v>9000</v>
      </c>
      <c r="I52" s="7">
        <f>IF(G52&lt;&gt;0,H52/G52*100,"**.**")</f>
        <v>26.08695652173913</v>
      </c>
      <c r="J52" s="7">
        <f>IF(F52&lt;&gt;0,H52/F52*100,"**.**")</f>
        <v>26.08695652173913</v>
      </c>
    </row>
    <row r="53" spans="2:10" s="8" customFormat="1" ht="12.75">
      <c r="B53" s="9"/>
      <c r="C53" s="9"/>
      <c r="D53" s="9" t="s">
        <v>127</v>
      </c>
      <c r="E53" s="9" t="s">
        <v>128</v>
      </c>
      <c r="F53" s="10">
        <v>13600</v>
      </c>
      <c r="G53" s="10">
        <v>13600</v>
      </c>
      <c r="H53" s="10">
        <v>0</v>
      </c>
      <c r="I53" s="11">
        <f>IF(G53&lt;&gt;0,H53/G53*100,"**.**")</f>
        <v>0</v>
      </c>
      <c r="J53" s="11">
        <f>IF(F53&lt;&gt;0,H53/F53*100,"**.**")</f>
        <v>0</v>
      </c>
    </row>
    <row r="54" spans="2:10" s="8" customFormat="1" ht="12.75">
      <c r="B54" s="9"/>
      <c r="C54" s="9"/>
      <c r="D54" s="9" t="s">
        <v>129</v>
      </c>
      <c r="E54" s="9" t="s">
        <v>130</v>
      </c>
      <c r="F54" s="10">
        <v>20900</v>
      </c>
      <c r="G54" s="10">
        <v>20900</v>
      </c>
      <c r="H54" s="10">
        <v>9000</v>
      </c>
      <c r="I54" s="11">
        <f>IF(G54&lt;&gt;0,H54/G54*100,"**.**")</f>
        <v>43.0622009569378</v>
      </c>
      <c r="J54" s="11">
        <f>IF(F54&lt;&gt;0,H54/F54*100,"**.**")</f>
        <v>43.0622009569378</v>
      </c>
    </row>
    <row r="55" spans="1:10" s="4" customFormat="1" ht="17.25">
      <c r="A55" s="5" t="s">
        <v>56</v>
      </c>
      <c r="B55" s="5"/>
      <c r="C55" s="5" t="s">
        <v>132</v>
      </c>
      <c r="D55" s="5"/>
      <c r="E55" s="5" t="s">
        <v>133</v>
      </c>
      <c r="F55" s="6">
        <f>+F56</f>
        <v>17700</v>
      </c>
      <c r="G55" s="6">
        <f>+G56</f>
        <v>17700</v>
      </c>
      <c r="H55" s="6">
        <f>+H56</f>
        <v>28000</v>
      </c>
      <c r="I55" s="7">
        <f>IF(G55&lt;&gt;0,H55/G55*100,"**.**")</f>
        <v>158.19209039548022</v>
      </c>
      <c r="J55" s="7">
        <f>IF(F55&lt;&gt;0,H55/F55*100,"**.**")</f>
        <v>158.19209039548022</v>
      </c>
    </row>
    <row r="56" spans="2:10" s="8" customFormat="1" ht="12.75">
      <c r="B56" s="9"/>
      <c r="C56" s="9"/>
      <c r="D56" s="9" t="s">
        <v>134</v>
      </c>
      <c r="E56" s="9" t="s">
        <v>339</v>
      </c>
      <c r="F56" s="10">
        <v>17700</v>
      </c>
      <c r="G56" s="10">
        <v>17700</v>
      </c>
      <c r="H56" s="10">
        <v>28000</v>
      </c>
      <c r="I56" s="11">
        <f>IF(G56&lt;&gt;0,H56/G56*100,"**.**")</f>
        <v>158.19209039548022</v>
      </c>
      <c r="J56" s="11">
        <f>IF(F56&lt;&gt;0,H56/F56*100,"**.**")</f>
        <v>158.19209039548022</v>
      </c>
    </row>
    <row r="57" spans="1:10" s="36" customFormat="1" ht="15.75">
      <c r="A57" s="33" t="s">
        <v>60</v>
      </c>
      <c r="B57" s="33"/>
      <c r="C57" s="33" t="s">
        <v>472</v>
      </c>
      <c r="D57" s="33"/>
      <c r="E57" s="33" t="s">
        <v>473</v>
      </c>
      <c r="F57" s="34">
        <f>+F58+F60+F62+F64+F66+F68+F70+F72+F74+F76+F78+F80+F82+F84+F86</f>
        <v>1250600</v>
      </c>
      <c r="G57" s="34">
        <f>+G58+G60+G62+G64+G66+G68+G70+G72+G74+G76+G78+G80+G82+G84+G86</f>
        <v>1250600</v>
      </c>
      <c r="H57" s="34">
        <f>+H58+H60+H62+H64+H66+H68+H70+H72+H74+H76+H78+H80+H82+H84+H86</f>
        <v>2284652.88</v>
      </c>
      <c r="I57" s="35">
        <f>IF(G57&lt;&gt;0,H57/G57*100,"**.**")</f>
        <v>182.6845418199264</v>
      </c>
      <c r="J57" s="35">
        <f>IF(F57&lt;&gt;0,H57/F57*100,"**.**")</f>
        <v>182.6845418199264</v>
      </c>
    </row>
    <row r="58" spans="1:10" s="4" customFormat="1" ht="17.25">
      <c r="A58" s="5" t="s">
        <v>65</v>
      </c>
      <c r="B58" s="5"/>
      <c r="C58" s="5" t="s">
        <v>137</v>
      </c>
      <c r="D58" s="5"/>
      <c r="E58" s="5" t="s">
        <v>138</v>
      </c>
      <c r="F58" s="6">
        <f>+F59</f>
        <v>11700</v>
      </c>
      <c r="G58" s="6">
        <f>+G59</f>
        <v>11700</v>
      </c>
      <c r="H58" s="6">
        <f>+H59</f>
        <v>13300</v>
      </c>
      <c r="I58" s="7">
        <f>IF(G58&lt;&gt;0,H58/G58*100,"**.**")</f>
        <v>113.67521367521367</v>
      </c>
      <c r="J58" s="7">
        <f>IF(F58&lt;&gt;0,H58/F58*100,"**.**")</f>
        <v>113.67521367521367</v>
      </c>
    </row>
    <row r="59" spans="2:10" s="8" customFormat="1" ht="12.75">
      <c r="B59" s="9"/>
      <c r="C59" s="9"/>
      <c r="D59" s="9" t="s">
        <v>139</v>
      </c>
      <c r="E59" s="9" t="s">
        <v>140</v>
      </c>
      <c r="F59" s="10">
        <v>11700</v>
      </c>
      <c r="G59" s="10">
        <v>11700</v>
      </c>
      <c r="H59" s="10">
        <v>13300</v>
      </c>
      <c r="I59" s="11">
        <f>IF(G59&lt;&gt;0,H59/G59*100,"**.**")</f>
        <v>113.67521367521367</v>
      </c>
      <c r="J59" s="11">
        <f>IF(F59&lt;&gt;0,H59/F59*100,"**.**")</f>
        <v>113.67521367521367</v>
      </c>
    </row>
    <row r="60" spans="1:10" s="4" customFormat="1" ht="17.25">
      <c r="A60" s="5" t="s">
        <v>68</v>
      </c>
      <c r="B60" s="5"/>
      <c r="C60" s="5" t="s">
        <v>143</v>
      </c>
      <c r="D60" s="5"/>
      <c r="E60" s="5" t="s">
        <v>144</v>
      </c>
      <c r="F60" s="6">
        <f>+F61</f>
        <v>62600</v>
      </c>
      <c r="G60" s="6">
        <f>+G61</f>
        <v>62600</v>
      </c>
      <c r="H60" s="6">
        <f>+H61</f>
        <v>60000</v>
      </c>
      <c r="I60" s="7">
        <f>IF(G60&lt;&gt;0,H60/G60*100,"**.**")</f>
        <v>95.84664536741214</v>
      </c>
      <c r="J60" s="7">
        <f>IF(F60&lt;&gt;0,H60/F60*100,"**.**")</f>
        <v>95.84664536741214</v>
      </c>
    </row>
    <row r="61" spans="2:10" s="8" customFormat="1" ht="12.75">
      <c r="B61" s="9"/>
      <c r="C61" s="9"/>
      <c r="D61" s="9" t="s">
        <v>145</v>
      </c>
      <c r="E61" s="9" t="s">
        <v>146</v>
      </c>
      <c r="F61" s="10">
        <v>62600</v>
      </c>
      <c r="G61" s="10">
        <v>62600</v>
      </c>
      <c r="H61" s="10">
        <v>60000</v>
      </c>
      <c r="I61" s="11">
        <f>IF(G61&lt;&gt;0,H61/G61*100,"**.**")</f>
        <v>95.84664536741214</v>
      </c>
      <c r="J61" s="11">
        <f>IF(F61&lt;&gt;0,H61/F61*100,"**.**")</f>
        <v>95.84664536741214</v>
      </c>
    </row>
    <row r="62" spans="1:10" s="4" customFormat="1" ht="17.25">
      <c r="A62" s="5" t="s">
        <v>73</v>
      </c>
      <c r="B62" s="5"/>
      <c r="C62" s="5" t="s">
        <v>148</v>
      </c>
      <c r="D62" s="5"/>
      <c r="E62" s="5" t="s">
        <v>149</v>
      </c>
      <c r="F62" s="6">
        <f>+F63</f>
        <v>121000</v>
      </c>
      <c r="G62" s="6">
        <f>+G63</f>
        <v>121000</v>
      </c>
      <c r="H62" s="6">
        <f>+H63</f>
        <v>121000</v>
      </c>
      <c r="I62" s="7">
        <f>IF(G62&lt;&gt;0,H62/G62*100,"**.**")</f>
        <v>100</v>
      </c>
      <c r="J62" s="7">
        <f>IF(F62&lt;&gt;0,H62/F62*100,"**.**")</f>
        <v>100</v>
      </c>
    </row>
    <row r="63" spans="2:10" s="8" customFormat="1" ht="12.75">
      <c r="B63" s="9"/>
      <c r="C63" s="9"/>
      <c r="D63" s="9" t="s">
        <v>150</v>
      </c>
      <c r="E63" s="9" t="s">
        <v>151</v>
      </c>
      <c r="F63" s="10">
        <v>121000</v>
      </c>
      <c r="G63" s="10">
        <v>121000</v>
      </c>
      <c r="H63" s="10">
        <v>121000</v>
      </c>
      <c r="I63" s="11">
        <f>IF(G63&lt;&gt;0,H63/G63*100,"**.**")</f>
        <v>100</v>
      </c>
      <c r="J63" s="11">
        <f>IF(F63&lt;&gt;0,H63/F63*100,"**.**")</f>
        <v>100</v>
      </c>
    </row>
    <row r="64" spans="1:10" s="4" customFormat="1" ht="17.25">
      <c r="A64" s="5" t="s">
        <v>78</v>
      </c>
      <c r="B64" s="5"/>
      <c r="C64" s="5" t="s">
        <v>155</v>
      </c>
      <c r="D64" s="5"/>
      <c r="E64" s="5" t="s">
        <v>156</v>
      </c>
      <c r="F64" s="6">
        <f>+F65</f>
        <v>47800</v>
      </c>
      <c r="G64" s="6">
        <f>+G65</f>
        <v>47800</v>
      </c>
      <c r="H64" s="6">
        <f>+H65</f>
        <v>47800</v>
      </c>
      <c r="I64" s="7">
        <f>IF(G64&lt;&gt;0,H64/G64*100,"**.**")</f>
        <v>100</v>
      </c>
      <c r="J64" s="7">
        <f>IF(F64&lt;&gt;0,H64/F64*100,"**.**")</f>
        <v>100</v>
      </c>
    </row>
    <row r="65" spans="2:10" s="8" customFormat="1" ht="12.75">
      <c r="B65" s="9"/>
      <c r="C65" s="9"/>
      <c r="D65" s="9" t="s">
        <v>139</v>
      </c>
      <c r="E65" s="9" t="s">
        <v>140</v>
      </c>
      <c r="F65" s="10">
        <v>47800</v>
      </c>
      <c r="G65" s="10">
        <v>47800</v>
      </c>
      <c r="H65" s="10">
        <v>47800</v>
      </c>
      <c r="I65" s="11">
        <f>IF(G65&lt;&gt;0,H65/G65*100,"**.**")</f>
        <v>100</v>
      </c>
      <c r="J65" s="11">
        <f>IF(F65&lt;&gt;0,H65/F65*100,"**.**")</f>
        <v>100</v>
      </c>
    </row>
    <row r="66" spans="1:10" s="4" customFormat="1" ht="17.25">
      <c r="A66" s="5" t="s">
        <v>83</v>
      </c>
      <c r="B66" s="5"/>
      <c r="C66" s="5" t="s">
        <v>162</v>
      </c>
      <c r="D66" s="5"/>
      <c r="E66" s="5" t="s">
        <v>428</v>
      </c>
      <c r="F66" s="6">
        <f>+F67</f>
        <v>751100</v>
      </c>
      <c r="G66" s="6">
        <f>+G67</f>
        <v>751100</v>
      </c>
      <c r="H66" s="6">
        <f>+H67</f>
        <v>148932</v>
      </c>
      <c r="I66" s="7">
        <f>IF(G66&lt;&gt;0,H66/G66*100,"**.**")</f>
        <v>19.82851817334576</v>
      </c>
      <c r="J66" s="7">
        <f>IF(F66&lt;&gt;0,H66/F66*100,"**.**")</f>
        <v>19.82851817334576</v>
      </c>
    </row>
    <row r="67" spans="2:10" s="8" customFormat="1" ht="12.75">
      <c r="B67" s="9"/>
      <c r="C67" s="9"/>
      <c r="D67" s="9" t="s">
        <v>139</v>
      </c>
      <c r="E67" s="9" t="s">
        <v>140</v>
      </c>
      <c r="F67" s="10">
        <v>751100</v>
      </c>
      <c r="G67" s="10">
        <v>751100</v>
      </c>
      <c r="H67" s="10">
        <v>148932</v>
      </c>
      <c r="I67" s="11">
        <f>IF(G67&lt;&gt;0,H67/G67*100,"**.**")</f>
        <v>19.82851817334576</v>
      </c>
      <c r="J67" s="11">
        <f>IF(F67&lt;&gt;0,H67/F67*100,"**.**")</f>
        <v>19.82851817334576</v>
      </c>
    </row>
    <row r="68" spans="1:10" s="4" customFormat="1" ht="17.25">
      <c r="A68" s="5" t="s">
        <v>87</v>
      </c>
      <c r="B68" s="5"/>
      <c r="C68" s="5" t="s">
        <v>164</v>
      </c>
      <c r="D68" s="5"/>
      <c r="E68" s="5" t="s">
        <v>165</v>
      </c>
      <c r="F68" s="6">
        <f>+F69</f>
        <v>83500</v>
      </c>
      <c r="G68" s="6">
        <f>+G69</f>
        <v>83500</v>
      </c>
      <c r="H68" s="6">
        <f>+H69</f>
        <v>50000</v>
      </c>
      <c r="I68" s="7">
        <f>IF(G68&lt;&gt;0,H68/G68*100,"**.**")</f>
        <v>59.88023952095808</v>
      </c>
      <c r="J68" s="7">
        <f>IF(F68&lt;&gt;0,H68/F68*100,"**.**")</f>
        <v>59.88023952095808</v>
      </c>
    </row>
    <row r="69" spans="2:10" s="8" customFormat="1" ht="12.75">
      <c r="B69" s="9"/>
      <c r="C69" s="9"/>
      <c r="D69" s="9" t="s">
        <v>139</v>
      </c>
      <c r="E69" s="9" t="s">
        <v>140</v>
      </c>
      <c r="F69" s="10">
        <v>83500</v>
      </c>
      <c r="G69" s="10">
        <v>83500</v>
      </c>
      <c r="H69" s="10">
        <v>50000</v>
      </c>
      <c r="I69" s="11">
        <f>IF(G69&lt;&gt;0,H69/G69*100,"**.**")</f>
        <v>59.88023952095808</v>
      </c>
      <c r="J69" s="11">
        <f>IF(F69&lt;&gt;0,H69/F69*100,"**.**")</f>
        <v>59.88023952095808</v>
      </c>
    </row>
    <row r="70" spans="1:10" s="4" customFormat="1" ht="17.25">
      <c r="A70" s="5" t="s">
        <v>91</v>
      </c>
      <c r="B70" s="5"/>
      <c r="C70" s="5" t="s">
        <v>167</v>
      </c>
      <c r="D70" s="5"/>
      <c r="E70" s="5" t="s">
        <v>168</v>
      </c>
      <c r="F70" s="6">
        <f>+F71</f>
        <v>83500</v>
      </c>
      <c r="G70" s="6">
        <f>+G71</f>
        <v>83500</v>
      </c>
      <c r="H70" s="6">
        <f>+H71</f>
        <v>83500</v>
      </c>
      <c r="I70" s="7">
        <f>IF(G70&lt;&gt;0,H70/G70*100,"**.**")</f>
        <v>100</v>
      </c>
      <c r="J70" s="7">
        <f>IF(F70&lt;&gt;0,H70/F70*100,"**.**")</f>
        <v>100</v>
      </c>
    </row>
    <row r="71" spans="2:10" s="8" customFormat="1" ht="12.75">
      <c r="B71" s="9"/>
      <c r="C71" s="9"/>
      <c r="D71" s="9" t="s">
        <v>139</v>
      </c>
      <c r="E71" s="9" t="s">
        <v>140</v>
      </c>
      <c r="F71" s="10">
        <v>83500</v>
      </c>
      <c r="G71" s="10">
        <v>83500</v>
      </c>
      <c r="H71" s="10">
        <v>83500</v>
      </c>
      <c r="I71" s="11">
        <f>IF(G71&lt;&gt;0,H71/G71*100,"**.**")</f>
        <v>100</v>
      </c>
      <c r="J71" s="11">
        <f>IF(F71&lt;&gt;0,H71/F71*100,"**.**")</f>
        <v>100</v>
      </c>
    </row>
    <row r="72" spans="1:10" s="4" customFormat="1" ht="17.25">
      <c r="A72" s="5" t="s">
        <v>95</v>
      </c>
      <c r="B72" s="5"/>
      <c r="C72" s="5" t="s">
        <v>170</v>
      </c>
      <c r="D72" s="5"/>
      <c r="E72" s="5" t="s">
        <v>171</v>
      </c>
      <c r="F72" s="6">
        <f>+F73</f>
        <v>0</v>
      </c>
      <c r="G72" s="6">
        <f>+G73</f>
        <v>0</v>
      </c>
      <c r="H72" s="6">
        <f>+H73</f>
        <v>207400</v>
      </c>
      <c r="I72" s="7" t="str">
        <f>IF(G72&lt;&gt;0,H72/G72*100,"**.**")</f>
        <v>**.**</v>
      </c>
      <c r="J72" s="7" t="str">
        <f>IF(F72&lt;&gt;0,H72/F72*100,"**.**")</f>
        <v>**.**</v>
      </c>
    </row>
    <row r="73" spans="2:10" s="8" customFormat="1" ht="12.75">
      <c r="B73" s="9"/>
      <c r="C73" s="9"/>
      <c r="D73" s="9" t="s">
        <v>139</v>
      </c>
      <c r="E73" s="9" t="s">
        <v>140</v>
      </c>
      <c r="F73" s="10">
        <v>0</v>
      </c>
      <c r="G73" s="10">
        <v>0</v>
      </c>
      <c r="H73" s="10">
        <v>207400</v>
      </c>
      <c r="I73" s="11" t="str">
        <f>IF(G73&lt;&gt;0,H73/G73*100,"**.**")</f>
        <v>**.**</v>
      </c>
      <c r="J73" s="11" t="str">
        <f>IF(F73&lt;&gt;0,H73/F73*100,"**.**")</f>
        <v>**.**</v>
      </c>
    </row>
    <row r="74" spans="1:10" s="4" customFormat="1" ht="17.25">
      <c r="A74" s="5" t="s">
        <v>99</v>
      </c>
      <c r="B74" s="5"/>
      <c r="C74" s="5" t="s">
        <v>173</v>
      </c>
      <c r="D74" s="5"/>
      <c r="E74" s="5" t="s">
        <v>174</v>
      </c>
      <c r="F74" s="6">
        <f>+F75</f>
        <v>40900</v>
      </c>
      <c r="G74" s="6">
        <f>+G75</f>
        <v>40900</v>
      </c>
      <c r="H74" s="6">
        <f>+H75</f>
        <v>0</v>
      </c>
      <c r="I74" s="7">
        <f>IF(G74&lt;&gt;0,H74/G74*100,"**.**")</f>
        <v>0</v>
      </c>
      <c r="J74" s="7">
        <f>IF(F74&lt;&gt;0,H74/F74*100,"**.**")</f>
        <v>0</v>
      </c>
    </row>
    <row r="75" spans="2:10" s="8" customFormat="1" ht="12.75">
      <c r="B75" s="9"/>
      <c r="C75" s="9"/>
      <c r="D75" s="9" t="s">
        <v>139</v>
      </c>
      <c r="E75" s="9" t="s">
        <v>140</v>
      </c>
      <c r="F75" s="10">
        <v>40900</v>
      </c>
      <c r="G75" s="10">
        <v>40900</v>
      </c>
      <c r="H75" s="10">
        <v>0</v>
      </c>
      <c r="I75" s="11">
        <f>IF(G75&lt;&gt;0,H75/G75*100,"**.**")</f>
        <v>0</v>
      </c>
      <c r="J75" s="11">
        <f>IF(F75&lt;&gt;0,H75/F75*100,"**.**")</f>
        <v>0</v>
      </c>
    </row>
    <row r="76" spans="1:10" s="4" customFormat="1" ht="17.25">
      <c r="A76" s="5" t="s">
        <v>104</v>
      </c>
      <c r="B76" s="5"/>
      <c r="C76" s="5" t="s">
        <v>176</v>
      </c>
      <c r="D76" s="5"/>
      <c r="E76" s="5" t="s">
        <v>177</v>
      </c>
      <c r="F76" s="6">
        <f>+F77</f>
        <v>27600</v>
      </c>
      <c r="G76" s="6">
        <f>+G77</f>
        <v>27600</v>
      </c>
      <c r="H76" s="6">
        <f>+H77</f>
        <v>27600</v>
      </c>
      <c r="I76" s="7">
        <f>IF(G76&lt;&gt;0,H76/G76*100,"**.**")</f>
        <v>100</v>
      </c>
      <c r="J76" s="7">
        <f>IF(F76&lt;&gt;0,H76/F76*100,"**.**")</f>
        <v>100</v>
      </c>
    </row>
    <row r="77" spans="2:10" s="8" customFormat="1" ht="12.75">
      <c r="B77" s="9"/>
      <c r="C77" s="9"/>
      <c r="D77" s="9" t="s">
        <v>139</v>
      </c>
      <c r="E77" s="9" t="s">
        <v>140</v>
      </c>
      <c r="F77" s="10">
        <v>27600</v>
      </c>
      <c r="G77" s="10">
        <v>27600</v>
      </c>
      <c r="H77" s="10">
        <v>27600</v>
      </c>
      <c r="I77" s="11">
        <f>IF(G77&lt;&gt;0,H77/G77*100,"**.**")</f>
        <v>100</v>
      </c>
      <c r="J77" s="11">
        <f>IF(F77&lt;&gt;0,H77/F77*100,"**.**")</f>
        <v>100</v>
      </c>
    </row>
    <row r="78" spans="1:10" s="4" customFormat="1" ht="17.25">
      <c r="A78" s="5" t="s">
        <v>109</v>
      </c>
      <c r="B78" s="5"/>
      <c r="C78" s="5" t="s">
        <v>181</v>
      </c>
      <c r="D78" s="5"/>
      <c r="E78" s="5" t="s">
        <v>182</v>
      </c>
      <c r="F78" s="6">
        <f>+F79</f>
        <v>20900</v>
      </c>
      <c r="G78" s="6">
        <f>+G79</f>
        <v>20900</v>
      </c>
      <c r="H78" s="6">
        <f>+H79</f>
        <v>20900</v>
      </c>
      <c r="I78" s="7">
        <f>IF(G78&lt;&gt;0,H78/G78*100,"**.**")</f>
        <v>100</v>
      </c>
      <c r="J78" s="7">
        <f>IF(F78&lt;&gt;0,H78/F78*100,"**.**")</f>
        <v>100</v>
      </c>
    </row>
    <row r="79" spans="2:10" s="8" customFormat="1" ht="12.75">
      <c r="B79" s="9"/>
      <c r="C79" s="9"/>
      <c r="D79" s="9" t="s">
        <v>139</v>
      </c>
      <c r="E79" s="9" t="s">
        <v>140</v>
      </c>
      <c r="F79" s="10">
        <v>20900</v>
      </c>
      <c r="G79" s="10">
        <v>20900</v>
      </c>
      <c r="H79" s="10">
        <v>20900</v>
      </c>
      <c r="I79" s="11">
        <f>IF(G79&lt;&gt;0,H79/G79*100,"**.**")</f>
        <v>100</v>
      </c>
      <c r="J79" s="11">
        <f>IF(F79&lt;&gt;0,H79/F79*100,"**.**")</f>
        <v>100</v>
      </c>
    </row>
    <row r="80" spans="1:10" s="4" customFormat="1" ht="17.25">
      <c r="A80" s="5" t="s">
        <v>114</v>
      </c>
      <c r="B80" s="5"/>
      <c r="C80" s="5" t="s">
        <v>453</v>
      </c>
      <c r="D80" s="5"/>
      <c r="E80" s="5" t="s">
        <v>454</v>
      </c>
      <c r="F80" s="6">
        <f>+F81</f>
        <v>0</v>
      </c>
      <c r="G80" s="6">
        <f>+G81</f>
        <v>0</v>
      </c>
      <c r="H80" s="6">
        <f>+H81</f>
        <v>124964.88</v>
      </c>
      <c r="I80" s="7" t="str">
        <f>IF(G80&lt;&gt;0,H80/G80*100,"**.**")</f>
        <v>**.**</v>
      </c>
      <c r="J80" s="7" t="str">
        <f>IF(F80&lt;&gt;0,H80/F80*100,"**.**")</f>
        <v>**.**</v>
      </c>
    </row>
    <row r="81" spans="2:10" s="8" customFormat="1" ht="12.75">
      <c r="B81" s="9"/>
      <c r="C81" s="9"/>
      <c r="D81" s="9" t="s">
        <v>139</v>
      </c>
      <c r="E81" s="9" t="s">
        <v>140</v>
      </c>
      <c r="F81" s="10">
        <v>0</v>
      </c>
      <c r="G81" s="10">
        <v>0</v>
      </c>
      <c r="H81" s="10">
        <v>124964.88</v>
      </c>
      <c r="I81" s="11" t="str">
        <f>IF(G81&lt;&gt;0,H81/G81*100,"**.**")</f>
        <v>**.**</v>
      </c>
      <c r="J81" s="11" t="str">
        <f>IF(F81&lt;&gt;0,H81/F81*100,"**.**")</f>
        <v>**.**</v>
      </c>
    </row>
    <row r="82" spans="1:10" s="4" customFormat="1" ht="17.25">
      <c r="A82" s="5" t="s">
        <v>119</v>
      </c>
      <c r="B82" s="5"/>
      <c r="C82" s="5" t="s">
        <v>455</v>
      </c>
      <c r="D82" s="5"/>
      <c r="E82" s="5" t="s">
        <v>461</v>
      </c>
      <c r="F82" s="6">
        <f>+F83</f>
        <v>0</v>
      </c>
      <c r="G82" s="6">
        <f>+G83</f>
        <v>0</v>
      </c>
      <c r="H82" s="6">
        <f>+H83</f>
        <v>1217076</v>
      </c>
      <c r="I82" s="7" t="str">
        <f>IF(G82&lt;&gt;0,H82/G82*100,"**.**")</f>
        <v>**.**</v>
      </c>
      <c r="J82" s="7" t="str">
        <f>IF(F82&lt;&gt;0,H82/F82*100,"**.**")</f>
        <v>**.**</v>
      </c>
    </row>
    <row r="83" spans="2:10" s="8" customFormat="1" ht="12.75">
      <c r="B83" s="9"/>
      <c r="C83" s="9"/>
      <c r="D83" s="9" t="s">
        <v>139</v>
      </c>
      <c r="E83" s="9" t="s">
        <v>140</v>
      </c>
      <c r="F83" s="10">
        <v>0</v>
      </c>
      <c r="G83" s="10">
        <v>0</v>
      </c>
      <c r="H83" s="10">
        <v>1217076</v>
      </c>
      <c r="I83" s="11" t="str">
        <f>IF(G83&lt;&gt;0,H83/G83*100,"**.**")</f>
        <v>**.**</v>
      </c>
      <c r="J83" s="11" t="str">
        <f>IF(F83&lt;&gt;0,H83/F83*100,"**.**")</f>
        <v>**.**</v>
      </c>
    </row>
    <row r="84" spans="1:10" s="4" customFormat="1" ht="17.25">
      <c r="A84" s="5" t="s">
        <v>124</v>
      </c>
      <c r="B84" s="5"/>
      <c r="C84" s="5" t="s">
        <v>456</v>
      </c>
      <c r="D84" s="5"/>
      <c r="E84" s="5" t="s">
        <v>425</v>
      </c>
      <c r="F84" s="6">
        <f>+F85</f>
        <v>0</v>
      </c>
      <c r="G84" s="6">
        <f>+G85</f>
        <v>0</v>
      </c>
      <c r="H84" s="6">
        <f>+H85</f>
        <v>27080</v>
      </c>
      <c r="I84" s="7" t="str">
        <f>IF(G84&lt;&gt;0,H84/G84*100,"**.**")</f>
        <v>**.**</v>
      </c>
      <c r="J84" s="7" t="str">
        <f>IF(F84&lt;&gt;0,H84/F84*100,"**.**")</f>
        <v>**.**</v>
      </c>
    </row>
    <row r="85" spans="2:10" s="8" customFormat="1" ht="12.75">
      <c r="B85" s="9"/>
      <c r="C85" s="9"/>
      <c r="D85" s="9" t="s">
        <v>139</v>
      </c>
      <c r="E85" s="9" t="s">
        <v>140</v>
      </c>
      <c r="F85" s="10">
        <v>0</v>
      </c>
      <c r="G85" s="10">
        <v>0</v>
      </c>
      <c r="H85" s="10">
        <v>27080</v>
      </c>
      <c r="I85" s="11" t="str">
        <f>IF(G85&lt;&gt;0,H85/G85*100,"**.**")</f>
        <v>**.**</v>
      </c>
      <c r="J85" s="11" t="str">
        <f>IF(F85&lt;&gt;0,H85/F85*100,"**.**")</f>
        <v>**.**</v>
      </c>
    </row>
    <row r="86" spans="1:10" s="4" customFormat="1" ht="17.25">
      <c r="A86" s="5" t="s">
        <v>131</v>
      </c>
      <c r="B86" s="5"/>
      <c r="C86" s="5" t="s">
        <v>457</v>
      </c>
      <c r="D86" s="5"/>
      <c r="E86" s="5" t="s">
        <v>446</v>
      </c>
      <c r="F86" s="6">
        <f>+F87</f>
        <v>0</v>
      </c>
      <c r="G86" s="6">
        <f>+G87</f>
        <v>0</v>
      </c>
      <c r="H86" s="6">
        <f>+H87</f>
        <v>135100</v>
      </c>
      <c r="I86" s="7" t="str">
        <f>IF(G86&lt;&gt;0,H86/G86*100,"**.**")</f>
        <v>**.**</v>
      </c>
      <c r="J86" s="7" t="str">
        <f>IF(F86&lt;&gt;0,H86/F86*100,"**.**")</f>
        <v>**.**</v>
      </c>
    </row>
    <row r="87" spans="2:10" s="8" customFormat="1" ht="12.75">
      <c r="B87" s="9"/>
      <c r="C87" s="9"/>
      <c r="D87" s="9" t="s">
        <v>139</v>
      </c>
      <c r="E87" s="9" t="s">
        <v>140</v>
      </c>
      <c r="F87" s="10">
        <v>0</v>
      </c>
      <c r="G87" s="10">
        <v>0</v>
      </c>
      <c r="H87" s="10">
        <v>135100</v>
      </c>
      <c r="I87" s="11" t="str">
        <f>IF(G87&lt;&gt;0,H87/G87*100,"**.**")</f>
        <v>**.**</v>
      </c>
      <c r="J87" s="11" t="str">
        <f>IF(F87&lt;&gt;0,H87/F87*100,"**.**")</f>
        <v>**.**</v>
      </c>
    </row>
    <row r="88" spans="1:10" s="36" customFormat="1" ht="15.75">
      <c r="A88" s="33" t="s">
        <v>135</v>
      </c>
      <c r="B88" s="33"/>
      <c r="C88" s="33" t="s">
        <v>474</v>
      </c>
      <c r="D88" s="33"/>
      <c r="E88" s="33" t="s">
        <v>475</v>
      </c>
      <c r="F88" s="34">
        <f>+F89+F91+F93+F95+F97+F99+F101+F104+F106+F108+F110+F112+F114+F116+F118+F120+F122+F124+F126+F128+F130+F132+F137+F139+F141+F143+F145+F147</f>
        <v>3836300</v>
      </c>
      <c r="G88" s="34">
        <f>+G89+G91+G93+G95+G97+G99+G101+G104+G106+G108+G110+G112+G114+G116+G118+G120+G122+G124+G126+G128+G130+G132+G137+G139+G141+G143+G145+G147</f>
        <v>3836300</v>
      </c>
      <c r="H88" s="34">
        <f>+H89+H91+H93+H95+H97+H99+H101+H104+H106+H108+H110+H112+H114+H116+H118+H120+H122+H124+H126+H128+H130+H132+H137+H139+H141+H143+H145+H147</f>
        <v>4064656.34</v>
      </c>
      <c r="I88" s="35">
        <f>IF(G88&lt;&gt;0,H88/G88*100,"**.**")</f>
        <v>105.95251518390114</v>
      </c>
      <c r="J88" s="35">
        <f>IF(F88&lt;&gt;0,H88/F88*100,"**.**")</f>
        <v>105.95251518390114</v>
      </c>
    </row>
    <row r="89" spans="1:10" s="4" customFormat="1" ht="17.25">
      <c r="A89" s="5" t="s">
        <v>136</v>
      </c>
      <c r="B89" s="5"/>
      <c r="C89" s="5" t="s">
        <v>185</v>
      </c>
      <c r="D89" s="5"/>
      <c r="E89" s="5" t="s">
        <v>97</v>
      </c>
      <c r="F89" s="6">
        <f>+F90</f>
        <v>421300</v>
      </c>
      <c r="G89" s="6">
        <f>+G90</f>
        <v>421300</v>
      </c>
      <c r="H89" s="6">
        <f>+H90</f>
        <v>552500</v>
      </c>
      <c r="I89" s="7">
        <f>IF(G89&lt;&gt;0,H89/G89*100,"**.**")</f>
        <v>131.14170424875385</v>
      </c>
      <c r="J89" s="7">
        <f>IF(F89&lt;&gt;0,H89/F89*100,"**.**")</f>
        <v>131.14170424875385</v>
      </c>
    </row>
    <row r="90" spans="2:10" s="8" customFormat="1" ht="12.75">
      <c r="B90" s="9"/>
      <c r="C90" s="9"/>
      <c r="D90" s="9" t="s">
        <v>98</v>
      </c>
      <c r="E90" s="9" t="s">
        <v>97</v>
      </c>
      <c r="F90" s="10">
        <v>421300</v>
      </c>
      <c r="G90" s="10">
        <v>421300</v>
      </c>
      <c r="H90" s="10">
        <v>552500</v>
      </c>
      <c r="I90" s="11">
        <f>IF(G90&lt;&gt;0,H90/G90*100,"**.**")</f>
        <v>131.14170424875385</v>
      </c>
      <c r="J90" s="11">
        <f>IF(F90&lt;&gt;0,H90/F90*100,"**.**")</f>
        <v>131.14170424875385</v>
      </c>
    </row>
    <row r="91" spans="1:10" s="4" customFormat="1" ht="17.25">
      <c r="A91" s="5" t="s">
        <v>141</v>
      </c>
      <c r="B91" s="5"/>
      <c r="C91" s="5" t="s">
        <v>187</v>
      </c>
      <c r="D91" s="5"/>
      <c r="E91" s="5" t="s">
        <v>101</v>
      </c>
      <c r="F91" s="6">
        <f>+F92</f>
        <v>241800</v>
      </c>
      <c r="G91" s="6">
        <f>+G92</f>
        <v>241800</v>
      </c>
      <c r="H91" s="6">
        <f>+H92</f>
        <v>328000</v>
      </c>
      <c r="I91" s="7">
        <f>IF(G91&lt;&gt;0,H91/G91*100,"**.**")</f>
        <v>135.64929693961952</v>
      </c>
      <c r="J91" s="7">
        <f>IF(F91&lt;&gt;0,H91/F91*100,"**.**")</f>
        <v>135.64929693961952</v>
      </c>
    </row>
    <row r="92" spans="2:10" s="8" customFormat="1" ht="12.75">
      <c r="B92" s="9"/>
      <c r="C92" s="9"/>
      <c r="D92" s="9" t="s">
        <v>102</v>
      </c>
      <c r="E92" s="9" t="s">
        <v>103</v>
      </c>
      <c r="F92" s="10">
        <v>241800</v>
      </c>
      <c r="G92" s="10">
        <v>241800</v>
      </c>
      <c r="H92" s="10">
        <v>328000</v>
      </c>
      <c r="I92" s="11">
        <f>IF(G92&lt;&gt;0,H92/G92*100,"**.**")</f>
        <v>135.64929693961952</v>
      </c>
      <c r="J92" s="11">
        <f>IF(F92&lt;&gt;0,H92/F92*100,"**.**")</f>
        <v>135.64929693961952</v>
      </c>
    </row>
    <row r="93" spans="1:10" s="4" customFormat="1" ht="17.25">
      <c r="A93" s="5" t="s">
        <v>142</v>
      </c>
      <c r="B93" s="5"/>
      <c r="C93" s="5" t="s">
        <v>189</v>
      </c>
      <c r="D93" s="5"/>
      <c r="E93" s="5" t="s">
        <v>190</v>
      </c>
      <c r="F93" s="6">
        <f>+F94</f>
        <v>4200</v>
      </c>
      <c r="G93" s="6">
        <f>+G94</f>
        <v>4200</v>
      </c>
      <c r="H93" s="6">
        <f>+H94</f>
        <v>4200</v>
      </c>
      <c r="I93" s="7">
        <f>IF(G93&lt;&gt;0,H93/G93*100,"**.**")</f>
        <v>100</v>
      </c>
      <c r="J93" s="7">
        <f>IF(F93&lt;&gt;0,H93/F93*100,"**.**")</f>
        <v>100</v>
      </c>
    </row>
    <row r="94" spans="2:10" s="8" customFormat="1" ht="12.75">
      <c r="B94" s="9"/>
      <c r="C94" s="9"/>
      <c r="D94" s="9" t="s">
        <v>191</v>
      </c>
      <c r="E94" s="9" t="s">
        <v>192</v>
      </c>
      <c r="F94" s="10">
        <v>4200</v>
      </c>
      <c r="G94" s="10">
        <v>4200</v>
      </c>
      <c r="H94" s="10">
        <v>4200</v>
      </c>
      <c r="I94" s="11">
        <f>IF(G94&lt;&gt;0,H94/G94*100,"**.**")</f>
        <v>100</v>
      </c>
      <c r="J94" s="11">
        <f>IF(F94&lt;&gt;0,H94/F94*100,"**.**")</f>
        <v>100</v>
      </c>
    </row>
    <row r="95" spans="1:10" s="4" customFormat="1" ht="17.25">
      <c r="A95" s="5" t="s">
        <v>147</v>
      </c>
      <c r="B95" s="5"/>
      <c r="C95" s="5" t="s">
        <v>194</v>
      </c>
      <c r="D95" s="5"/>
      <c r="E95" s="5" t="s">
        <v>195</v>
      </c>
      <c r="F95" s="6">
        <f>+F96</f>
        <v>75100</v>
      </c>
      <c r="G95" s="6">
        <f>+G96</f>
        <v>75100</v>
      </c>
      <c r="H95" s="6">
        <f>+H96</f>
        <v>83442</v>
      </c>
      <c r="I95" s="7">
        <f>IF(G95&lt;&gt;0,H95/G95*100,"**.**")</f>
        <v>111.10785619174435</v>
      </c>
      <c r="J95" s="7">
        <f>IF(F95&lt;&gt;0,H95/F95*100,"**.**")</f>
        <v>111.10785619174435</v>
      </c>
    </row>
    <row r="96" spans="2:10" s="8" customFormat="1" ht="12.75">
      <c r="B96" s="9"/>
      <c r="C96" s="9"/>
      <c r="D96" s="9" t="s">
        <v>196</v>
      </c>
      <c r="E96" s="9" t="s">
        <v>197</v>
      </c>
      <c r="F96" s="10">
        <v>75100</v>
      </c>
      <c r="G96" s="10">
        <v>75100</v>
      </c>
      <c r="H96" s="10">
        <v>83442</v>
      </c>
      <c r="I96" s="11">
        <f>IF(G96&lt;&gt;0,H96/G96*100,"**.**")</f>
        <v>111.10785619174435</v>
      </c>
      <c r="J96" s="11">
        <f>IF(F96&lt;&gt;0,H96/F96*100,"**.**")</f>
        <v>111.10785619174435</v>
      </c>
    </row>
    <row r="97" spans="1:10" s="4" customFormat="1" ht="17.25">
      <c r="A97" s="5" t="s">
        <v>152</v>
      </c>
      <c r="B97" s="5"/>
      <c r="C97" s="5" t="s">
        <v>199</v>
      </c>
      <c r="D97" s="5"/>
      <c r="E97" s="5" t="s">
        <v>200</v>
      </c>
      <c r="F97" s="6">
        <f>+F98</f>
        <v>83400</v>
      </c>
      <c r="G97" s="6">
        <f>+G98</f>
        <v>83400</v>
      </c>
      <c r="H97" s="6">
        <f>+H98</f>
        <v>237000</v>
      </c>
      <c r="I97" s="7">
        <f>IF(G97&lt;&gt;0,H97/G97*100,"**.**")</f>
        <v>284.1726618705036</v>
      </c>
      <c r="J97" s="7">
        <f>IF(F97&lt;&gt;0,H97/F97*100,"**.**")</f>
        <v>284.1726618705036</v>
      </c>
    </row>
    <row r="98" spans="2:10" s="8" customFormat="1" ht="12.75">
      <c r="B98" s="9"/>
      <c r="C98" s="9"/>
      <c r="D98" s="9" t="s">
        <v>201</v>
      </c>
      <c r="E98" s="9" t="s">
        <v>202</v>
      </c>
      <c r="F98" s="10">
        <v>83400</v>
      </c>
      <c r="G98" s="10">
        <v>83400</v>
      </c>
      <c r="H98" s="10">
        <v>237000</v>
      </c>
      <c r="I98" s="11">
        <f>IF(G98&lt;&gt;0,H98/G98*100,"**.**")</f>
        <v>284.1726618705036</v>
      </c>
      <c r="J98" s="11">
        <f>IF(F98&lt;&gt;0,H98/F98*100,"**.**")</f>
        <v>284.1726618705036</v>
      </c>
    </row>
    <row r="99" spans="1:10" s="4" customFormat="1" ht="17.25">
      <c r="A99" s="5" t="s">
        <v>153</v>
      </c>
      <c r="B99" s="5"/>
      <c r="C99" s="5" t="s">
        <v>204</v>
      </c>
      <c r="D99" s="5"/>
      <c r="E99" s="5" t="s">
        <v>205</v>
      </c>
      <c r="F99" s="6">
        <f>+F100</f>
        <v>31100</v>
      </c>
      <c r="G99" s="6">
        <f>+G100</f>
        <v>31100</v>
      </c>
      <c r="H99" s="6">
        <f>+H100</f>
        <v>35503</v>
      </c>
      <c r="I99" s="7">
        <f>IF(G99&lt;&gt;0,H99/G99*100,"**.**")</f>
        <v>114.15755627009648</v>
      </c>
      <c r="J99" s="7">
        <f>IF(F99&lt;&gt;0,H99/F99*100,"**.**")</f>
        <v>114.15755627009648</v>
      </c>
    </row>
    <row r="100" spans="2:10" s="8" customFormat="1" ht="12.75">
      <c r="B100" s="9"/>
      <c r="C100" s="9"/>
      <c r="D100" s="9" t="s">
        <v>139</v>
      </c>
      <c r="E100" s="9" t="s">
        <v>140</v>
      </c>
      <c r="F100" s="10">
        <v>31100</v>
      </c>
      <c r="G100" s="10">
        <v>31100</v>
      </c>
      <c r="H100" s="10">
        <v>35503</v>
      </c>
      <c r="I100" s="11">
        <f>IF(G100&lt;&gt;0,H100/G100*100,"**.**")</f>
        <v>114.15755627009648</v>
      </c>
      <c r="J100" s="11">
        <f>IF(F100&lt;&gt;0,H100/F100*100,"**.**")</f>
        <v>114.15755627009648</v>
      </c>
    </row>
    <row r="101" spans="1:10" s="4" customFormat="1" ht="17.25">
      <c r="A101" s="5" t="s">
        <v>154</v>
      </c>
      <c r="B101" s="5"/>
      <c r="C101" s="5" t="s">
        <v>207</v>
      </c>
      <c r="D101" s="5"/>
      <c r="E101" s="5" t="s">
        <v>208</v>
      </c>
      <c r="F101" s="6">
        <f>+F102+F103</f>
        <v>10400</v>
      </c>
      <c r="G101" s="6">
        <f>+G102+G103</f>
        <v>10400</v>
      </c>
      <c r="H101" s="6">
        <f>+H102+H103</f>
        <v>15000</v>
      </c>
      <c r="I101" s="7">
        <f>IF(G101&lt;&gt;0,H101/G101*100,"**.**")</f>
        <v>144.23076923076923</v>
      </c>
      <c r="J101" s="7">
        <f>IF(F101&lt;&gt;0,H101/F101*100,"**.**")</f>
        <v>144.23076923076923</v>
      </c>
    </row>
    <row r="102" spans="2:10" s="8" customFormat="1" ht="12.75">
      <c r="B102" s="9"/>
      <c r="C102" s="9"/>
      <c r="D102" s="9" t="s">
        <v>209</v>
      </c>
      <c r="E102" s="9" t="s">
        <v>210</v>
      </c>
      <c r="F102" s="10">
        <v>2100</v>
      </c>
      <c r="G102" s="10">
        <v>2100</v>
      </c>
      <c r="H102" s="10">
        <v>3000</v>
      </c>
      <c r="I102" s="11">
        <f>IF(G102&lt;&gt;0,H102/G102*100,"**.**")</f>
        <v>142.85714285714286</v>
      </c>
      <c r="J102" s="11">
        <f>IF(F102&lt;&gt;0,H102/F102*100,"**.**")</f>
        <v>142.85714285714286</v>
      </c>
    </row>
    <row r="103" spans="2:10" s="8" customFormat="1" ht="12.75">
      <c r="B103" s="9"/>
      <c r="C103" s="9"/>
      <c r="D103" s="9" t="s">
        <v>211</v>
      </c>
      <c r="E103" s="9" t="s">
        <v>212</v>
      </c>
      <c r="F103" s="10">
        <v>8300</v>
      </c>
      <c r="G103" s="10">
        <v>8300</v>
      </c>
      <c r="H103" s="10">
        <v>12000</v>
      </c>
      <c r="I103" s="11">
        <f>IF(G103&lt;&gt;0,H103/G103*100,"**.**")</f>
        <v>144.57831325301206</v>
      </c>
      <c r="J103" s="11">
        <f>IF(F103&lt;&gt;0,H103/F103*100,"**.**")</f>
        <v>144.57831325301206</v>
      </c>
    </row>
    <row r="104" spans="1:10" s="4" customFormat="1" ht="17.25">
      <c r="A104" s="5" t="s">
        <v>157</v>
      </c>
      <c r="B104" s="5"/>
      <c r="C104" s="5" t="s">
        <v>214</v>
      </c>
      <c r="D104" s="5"/>
      <c r="E104" s="5" t="s">
        <v>215</v>
      </c>
      <c r="F104" s="6">
        <f>+F105</f>
        <v>2100</v>
      </c>
      <c r="G104" s="6">
        <f>+G105</f>
        <v>2100</v>
      </c>
      <c r="H104" s="6">
        <f>+H105</f>
        <v>1000</v>
      </c>
      <c r="I104" s="7">
        <f>IF(G104&lt;&gt;0,H104/G104*100,"**.**")</f>
        <v>47.61904761904761</v>
      </c>
      <c r="J104" s="7">
        <f>IF(F104&lt;&gt;0,H104/F104*100,"**.**")</f>
        <v>47.61904761904761</v>
      </c>
    </row>
    <row r="105" spans="2:10" s="8" customFormat="1" ht="12.75">
      <c r="B105" s="9"/>
      <c r="C105" s="9"/>
      <c r="D105" s="9" t="s">
        <v>216</v>
      </c>
      <c r="E105" s="9" t="s">
        <v>217</v>
      </c>
      <c r="F105" s="10">
        <v>2100</v>
      </c>
      <c r="G105" s="10">
        <v>2100</v>
      </c>
      <c r="H105" s="10">
        <v>1000</v>
      </c>
      <c r="I105" s="11">
        <f>IF(G105&lt;&gt;0,H105/G105*100,"**.**")</f>
        <v>47.61904761904761</v>
      </c>
      <c r="J105" s="11">
        <f>IF(F105&lt;&gt;0,H105/F105*100,"**.**")</f>
        <v>47.61904761904761</v>
      </c>
    </row>
    <row r="106" spans="1:10" s="4" customFormat="1" ht="17.25">
      <c r="A106" s="5" t="s">
        <v>158</v>
      </c>
      <c r="B106" s="5"/>
      <c r="C106" s="5" t="s">
        <v>219</v>
      </c>
      <c r="D106" s="5"/>
      <c r="E106" s="5" t="s">
        <v>220</v>
      </c>
      <c r="F106" s="6">
        <f>+F107</f>
        <v>83500</v>
      </c>
      <c r="G106" s="6">
        <f>+G107</f>
        <v>83500</v>
      </c>
      <c r="H106" s="6">
        <f>+H107</f>
        <v>96000</v>
      </c>
      <c r="I106" s="7">
        <f>IF(G106&lt;&gt;0,H106/G106*100,"**.**")</f>
        <v>114.97005988023952</v>
      </c>
      <c r="J106" s="7">
        <f>IF(F106&lt;&gt;0,H106/F106*100,"**.**")</f>
        <v>114.97005988023952</v>
      </c>
    </row>
    <row r="107" spans="2:10" s="8" customFormat="1" ht="12.75">
      <c r="B107" s="9"/>
      <c r="C107" s="9"/>
      <c r="D107" s="9" t="s">
        <v>221</v>
      </c>
      <c r="E107" s="9" t="s">
        <v>429</v>
      </c>
      <c r="F107" s="10">
        <v>83500</v>
      </c>
      <c r="G107" s="10">
        <v>83500</v>
      </c>
      <c r="H107" s="10">
        <v>96000</v>
      </c>
      <c r="I107" s="11">
        <f>IF(G107&lt;&gt;0,H107/G107*100,"**.**")</f>
        <v>114.97005988023952</v>
      </c>
      <c r="J107" s="11">
        <f>IF(F107&lt;&gt;0,H107/F107*100,"**.**")</f>
        <v>114.97005988023952</v>
      </c>
    </row>
    <row r="108" spans="1:10" s="4" customFormat="1" ht="17.25">
      <c r="A108" s="5" t="s">
        <v>159</v>
      </c>
      <c r="B108" s="5"/>
      <c r="C108" s="5" t="s">
        <v>224</v>
      </c>
      <c r="D108" s="5"/>
      <c r="E108" s="5" t="s">
        <v>225</v>
      </c>
      <c r="F108" s="6">
        <f>+F109</f>
        <v>203600</v>
      </c>
      <c r="G108" s="6">
        <f>+G109</f>
        <v>203600</v>
      </c>
      <c r="H108" s="6">
        <f>+H109</f>
        <v>203600</v>
      </c>
      <c r="I108" s="7">
        <f>IF(G108&lt;&gt;0,H108/G108*100,"**.**")</f>
        <v>100</v>
      </c>
      <c r="J108" s="7">
        <f>IF(F108&lt;&gt;0,H108/F108*100,"**.**")</f>
        <v>100</v>
      </c>
    </row>
    <row r="109" spans="2:10" s="8" customFormat="1" ht="12.75">
      <c r="B109" s="9"/>
      <c r="C109" s="9"/>
      <c r="D109" s="9" t="s">
        <v>226</v>
      </c>
      <c r="E109" s="9" t="s">
        <v>227</v>
      </c>
      <c r="F109" s="10">
        <v>203600</v>
      </c>
      <c r="G109" s="10">
        <v>203600</v>
      </c>
      <c r="H109" s="10">
        <v>203600</v>
      </c>
      <c r="I109" s="11">
        <f>IF(G109&lt;&gt;0,H109/G109*100,"**.**")</f>
        <v>100</v>
      </c>
      <c r="J109" s="11">
        <f>IF(F109&lt;&gt;0,H109/F109*100,"**.**")</f>
        <v>100</v>
      </c>
    </row>
    <row r="110" spans="1:10" s="4" customFormat="1" ht="17.25">
      <c r="A110" s="5" t="s">
        <v>160</v>
      </c>
      <c r="B110" s="5"/>
      <c r="C110" s="5" t="s">
        <v>229</v>
      </c>
      <c r="D110" s="5"/>
      <c r="E110" s="5" t="s">
        <v>230</v>
      </c>
      <c r="F110" s="6">
        <f>+F111</f>
        <v>4200</v>
      </c>
      <c r="G110" s="6">
        <f>+G111</f>
        <v>4200</v>
      </c>
      <c r="H110" s="6">
        <f>+H111</f>
        <v>12000</v>
      </c>
      <c r="I110" s="7">
        <f>IF(G110&lt;&gt;0,H110/G110*100,"**.**")</f>
        <v>285.7142857142857</v>
      </c>
      <c r="J110" s="7">
        <f>IF(F110&lt;&gt;0,H110/F110*100,"**.**")</f>
        <v>285.7142857142857</v>
      </c>
    </row>
    <row r="111" spans="2:10" s="8" customFormat="1" ht="12.75">
      <c r="B111" s="9"/>
      <c r="C111" s="9"/>
      <c r="D111" s="9" t="s">
        <v>231</v>
      </c>
      <c r="E111" s="9" t="s">
        <v>430</v>
      </c>
      <c r="F111" s="10">
        <v>4200</v>
      </c>
      <c r="G111" s="10">
        <v>4200</v>
      </c>
      <c r="H111" s="10">
        <v>12000</v>
      </c>
      <c r="I111" s="11">
        <f>IF(G111&lt;&gt;0,H111/G111*100,"**.**")</f>
        <v>285.7142857142857</v>
      </c>
      <c r="J111" s="11">
        <f>IF(F111&lt;&gt;0,H111/F111*100,"**.**")</f>
        <v>285.7142857142857</v>
      </c>
    </row>
    <row r="112" spans="1:10" s="4" customFormat="1" ht="17.25">
      <c r="A112" s="5" t="s">
        <v>161</v>
      </c>
      <c r="B112" s="5"/>
      <c r="C112" s="5" t="s">
        <v>233</v>
      </c>
      <c r="D112" s="5"/>
      <c r="E112" s="5" t="s">
        <v>234</v>
      </c>
      <c r="F112" s="6">
        <f>+F113</f>
        <v>208600</v>
      </c>
      <c r="G112" s="6">
        <f>+G113</f>
        <v>208600</v>
      </c>
      <c r="H112" s="6">
        <f>+H113</f>
        <v>228600</v>
      </c>
      <c r="I112" s="7">
        <f>IF(G112&lt;&gt;0,H112/G112*100,"**.**")</f>
        <v>109.58772770853307</v>
      </c>
      <c r="J112" s="7">
        <f>IF(F112&lt;&gt;0,H112/F112*100,"**.**")</f>
        <v>109.58772770853307</v>
      </c>
    </row>
    <row r="113" spans="2:10" s="8" customFormat="1" ht="12.75">
      <c r="B113" s="9"/>
      <c r="C113" s="9"/>
      <c r="D113" s="9" t="s">
        <v>221</v>
      </c>
      <c r="E113" s="9" t="s">
        <v>429</v>
      </c>
      <c r="F113" s="10">
        <v>208600</v>
      </c>
      <c r="G113" s="10">
        <v>208600</v>
      </c>
      <c r="H113" s="10">
        <v>228600</v>
      </c>
      <c r="I113" s="11">
        <f>IF(G113&lt;&gt;0,H113/G113*100,"**.**")</f>
        <v>109.58772770853307</v>
      </c>
      <c r="J113" s="11">
        <f>IF(F113&lt;&gt;0,H113/F113*100,"**.**")</f>
        <v>109.58772770853307</v>
      </c>
    </row>
    <row r="114" spans="1:10" s="4" customFormat="1" ht="17.25">
      <c r="A114" s="5" t="s">
        <v>163</v>
      </c>
      <c r="B114" s="5"/>
      <c r="C114" s="5" t="s">
        <v>236</v>
      </c>
      <c r="D114" s="5"/>
      <c r="E114" s="5" t="s">
        <v>237</v>
      </c>
      <c r="F114" s="6">
        <f>+F115</f>
        <v>200</v>
      </c>
      <c r="G114" s="6">
        <f>+G115</f>
        <v>200</v>
      </c>
      <c r="H114" s="6">
        <f>+H115</f>
        <v>0</v>
      </c>
      <c r="I114" s="7">
        <f>IF(G114&lt;&gt;0,H114/G114*100,"**.**")</f>
        <v>0</v>
      </c>
      <c r="J114" s="7">
        <f>IF(F114&lt;&gt;0,H114/F114*100,"**.**")</f>
        <v>0</v>
      </c>
    </row>
    <row r="115" spans="2:10" s="8" customFormat="1" ht="12.75">
      <c r="B115" s="9"/>
      <c r="C115" s="9"/>
      <c r="D115" s="9" t="s">
        <v>134</v>
      </c>
      <c r="E115" s="9" t="s">
        <v>339</v>
      </c>
      <c r="F115" s="10">
        <v>200</v>
      </c>
      <c r="G115" s="10">
        <v>200</v>
      </c>
      <c r="H115" s="10">
        <v>0</v>
      </c>
      <c r="I115" s="11">
        <f>IF(G115&lt;&gt;0,H115/G115*100,"**.**")</f>
        <v>0</v>
      </c>
      <c r="J115" s="11">
        <f>IF(F115&lt;&gt;0,H115/F115*100,"**.**")</f>
        <v>0</v>
      </c>
    </row>
    <row r="116" spans="1:10" s="4" customFormat="1" ht="17.25">
      <c r="A116" s="5" t="s">
        <v>166</v>
      </c>
      <c r="B116" s="5"/>
      <c r="C116" s="5" t="s">
        <v>239</v>
      </c>
      <c r="D116" s="5"/>
      <c r="E116" s="5" t="s">
        <v>240</v>
      </c>
      <c r="F116" s="6">
        <f>+F117</f>
        <v>23000</v>
      </c>
      <c r="G116" s="6">
        <f>+G117</f>
        <v>23000</v>
      </c>
      <c r="H116" s="6">
        <f>+H117</f>
        <v>9000</v>
      </c>
      <c r="I116" s="7">
        <f>IF(G116&lt;&gt;0,H116/G116*100,"**.**")</f>
        <v>39.130434782608695</v>
      </c>
      <c r="J116" s="7">
        <f>IF(F116&lt;&gt;0,H116/F116*100,"**.**")</f>
        <v>39.130434782608695</v>
      </c>
    </row>
    <row r="117" spans="2:10" s="8" customFormat="1" ht="12.75">
      <c r="B117" s="9"/>
      <c r="C117" s="9"/>
      <c r="D117" s="9" t="s">
        <v>134</v>
      </c>
      <c r="E117" s="9" t="s">
        <v>339</v>
      </c>
      <c r="F117" s="10">
        <v>23000</v>
      </c>
      <c r="G117" s="10">
        <v>23000</v>
      </c>
      <c r="H117" s="10">
        <v>9000</v>
      </c>
      <c r="I117" s="11">
        <f>IF(G117&lt;&gt;0,H117/G117*100,"**.**")</f>
        <v>39.130434782608695</v>
      </c>
      <c r="J117" s="11">
        <f>IF(F117&lt;&gt;0,H117/F117*100,"**.**")</f>
        <v>39.130434782608695</v>
      </c>
    </row>
    <row r="118" spans="1:10" s="4" customFormat="1" ht="17.25">
      <c r="A118" s="5" t="s">
        <v>169</v>
      </c>
      <c r="B118" s="5"/>
      <c r="C118" s="5" t="s">
        <v>242</v>
      </c>
      <c r="D118" s="5"/>
      <c r="E118" s="5" t="s">
        <v>243</v>
      </c>
      <c r="F118" s="6">
        <f>+F119</f>
        <v>800</v>
      </c>
      <c r="G118" s="6">
        <f>+G119</f>
        <v>800</v>
      </c>
      <c r="H118" s="6">
        <f>+H119</f>
        <v>0</v>
      </c>
      <c r="I118" s="7">
        <f>IF(G118&lt;&gt;0,H118/G118*100,"**.**")</f>
        <v>0</v>
      </c>
      <c r="J118" s="7">
        <f>IF(F118&lt;&gt;0,H118/F118*100,"**.**")</f>
        <v>0</v>
      </c>
    </row>
    <row r="119" spans="2:10" s="8" customFormat="1" ht="12.75">
      <c r="B119" s="9"/>
      <c r="C119" s="9"/>
      <c r="D119" s="9" t="s">
        <v>134</v>
      </c>
      <c r="E119" s="9" t="s">
        <v>339</v>
      </c>
      <c r="F119" s="10">
        <v>800</v>
      </c>
      <c r="G119" s="10">
        <v>800</v>
      </c>
      <c r="H119" s="10">
        <v>0</v>
      </c>
      <c r="I119" s="11">
        <f>IF(G119&lt;&gt;0,H119/G119*100,"**.**")</f>
        <v>0</v>
      </c>
      <c r="J119" s="11">
        <f>IF(F119&lt;&gt;0,H119/F119*100,"**.**")</f>
        <v>0</v>
      </c>
    </row>
    <row r="120" spans="1:10" s="4" customFormat="1" ht="17.25">
      <c r="A120" s="5" t="s">
        <v>172</v>
      </c>
      <c r="B120" s="5"/>
      <c r="C120" s="5" t="s">
        <v>245</v>
      </c>
      <c r="D120" s="5"/>
      <c r="E120" s="5" t="s">
        <v>246</v>
      </c>
      <c r="F120" s="6">
        <f>+F121</f>
        <v>693500</v>
      </c>
      <c r="G120" s="6">
        <f>+G121</f>
        <v>693500</v>
      </c>
      <c r="H120" s="6">
        <f>+H121</f>
        <v>1097611.34</v>
      </c>
      <c r="I120" s="7">
        <f>IF(G120&lt;&gt;0,H120/G120*100,"**.**")</f>
        <v>158.27128190338863</v>
      </c>
      <c r="J120" s="7">
        <f>IF(F120&lt;&gt;0,H120/F120*100,"**.**")</f>
        <v>158.27128190338863</v>
      </c>
    </row>
    <row r="121" spans="2:10" s="8" customFormat="1" ht="12.75">
      <c r="B121" s="9"/>
      <c r="C121" s="9"/>
      <c r="D121" s="9" t="s">
        <v>247</v>
      </c>
      <c r="E121" s="9" t="s">
        <v>248</v>
      </c>
      <c r="F121" s="10">
        <v>693500</v>
      </c>
      <c r="G121" s="10">
        <v>693500</v>
      </c>
      <c r="H121" s="10">
        <v>1097611.34</v>
      </c>
      <c r="I121" s="11">
        <f>IF(G121&lt;&gt;0,H121/G121*100,"**.**")</f>
        <v>158.27128190338863</v>
      </c>
      <c r="J121" s="11">
        <f>IF(F121&lt;&gt;0,H121/F121*100,"**.**")</f>
        <v>158.27128190338863</v>
      </c>
    </row>
    <row r="122" spans="1:10" s="4" customFormat="1" ht="17.25">
      <c r="A122" s="5" t="s">
        <v>175</v>
      </c>
      <c r="B122" s="5"/>
      <c r="C122" s="5" t="s">
        <v>250</v>
      </c>
      <c r="D122" s="5"/>
      <c r="E122" s="5" t="s">
        <v>251</v>
      </c>
      <c r="F122" s="6">
        <f>+F123</f>
        <v>0</v>
      </c>
      <c r="G122" s="6">
        <f>+G123</f>
        <v>0</v>
      </c>
      <c r="H122" s="6">
        <f>+H123</f>
        <v>135000</v>
      </c>
      <c r="I122" s="7" t="str">
        <f>IF(G122&lt;&gt;0,H122/G122*100,"**.**")</f>
        <v>**.**</v>
      </c>
      <c r="J122" s="7" t="str">
        <f>IF(F122&lt;&gt;0,H122/F122*100,"**.**")</f>
        <v>**.**</v>
      </c>
    </row>
    <row r="123" spans="2:10" s="8" customFormat="1" ht="12.75">
      <c r="B123" s="9"/>
      <c r="C123" s="9"/>
      <c r="D123" s="9" t="s">
        <v>247</v>
      </c>
      <c r="E123" s="9" t="s">
        <v>248</v>
      </c>
      <c r="F123" s="10">
        <v>0</v>
      </c>
      <c r="G123" s="10">
        <v>0</v>
      </c>
      <c r="H123" s="10">
        <v>135000</v>
      </c>
      <c r="I123" s="11" t="str">
        <f>IF(G123&lt;&gt;0,H123/G123*100,"**.**")</f>
        <v>**.**</v>
      </c>
      <c r="J123" s="11" t="str">
        <f>IF(F123&lt;&gt;0,H123/F123*100,"**.**")</f>
        <v>**.**</v>
      </c>
    </row>
    <row r="124" spans="1:10" s="4" customFormat="1" ht="17.25">
      <c r="A124" s="5" t="s">
        <v>178</v>
      </c>
      <c r="B124" s="5"/>
      <c r="C124" s="5" t="s">
        <v>253</v>
      </c>
      <c r="D124" s="5"/>
      <c r="E124" s="5" t="s">
        <v>254</v>
      </c>
      <c r="F124" s="6">
        <f>+F125</f>
        <v>0</v>
      </c>
      <c r="G124" s="6">
        <f>+G125</f>
        <v>0</v>
      </c>
      <c r="H124" s="6">
        <f>+H125</f>
        <v>12000</v>
      </c>
      <c r="I124" s="7" t="str">
        <f>IF(G124&lt;&gt;0,H124/G124*100,"**.**")</f>
        <v>**.**</v>
      </c>
      <c r="J124" s="7" t="str">
        <f>IF(F124&lt;&gt;0,H124/F124*100,"**.**")</f>
        <v>**.**</v>
      </c>
    </row>
    <row r="125" spans="2:10" s="8" customFormat="1" ht="12.75">
      <c r="B125" s="9"/>
      <c r="C125" s="9"/>
      <c r="D125" s="9" t="s">
        <v>247</v>
      </c>
      <c r="E125" s="9" t="s">
        <v>248</v>
      </c>
      <c r="F125" s="10">
        <v>0</v>
      </c>
      <c r="G125" s="10">
        <v>0</v>
      </c>
      <c r="H125" s="10">
        <v>12000</v>
      </c>
      <c r="I125" s="11" t="str">
        <f>IF(G125&lt;&gt;0,H125/G125*100,"**.**")</f>
        <v>**.**</v>
      </c>
      <c r="J125" s="11" t="str">
        <f>IF(F125&lt;&gt;0,H125/F125*100,"**.**")</f>
        <v>**.**</v>
      </c>
    </row>
    <row r="126" spans="1:10" s="4" customFormat="1" ht="17.25">
      <c r="A126" s="5" t="s">
        <v>179</v>
      </c>
      <c r="B126" s="5"/>
      <c r="C126" s="5" t="s">
        <v>256</v>
      </c>
      <c r="D126" s="5"/>
      <c r="E126" s="5" t="s">
        <v>257</v>
      </c>
      <c r="F126" s="6">
        <f>+F127</f>
        <v>0</v>
      </c>
      <c r="G126" s="6">
        <f>+G127</f>
        <v>0</v>
      </c>
      <c r="H126" s="6">
        <f>+H127</f>
        <v>5000</v>
      </c>
      <c r="I126" s="7" t="str">
        <f>IF(G126&lt;&gt;0,H126/G126*100,"**.**")</f>
        <v>**.**</v>
      </c>
      <c r="J126" s="7" t="str">
        <f>IF(F126&lt;&gt;0,H126/F126*100,"**.**")</f>
        <v>**.**</v>
      </c>
    </row>
    <row r="127" spans="2:10" s="8" customFormat="1" ht="12.75">
      <c r="B127" s="9"/>
      <c r="C127" s="9"/>
      <c r="D127" s="9" t="s">
        <v>247</v>
      </c>
      <c r="E127" s="9" t="s">
        <v>248</v>
      </c>
      <c r="F127" s="10">
        <v>0</v>
      </c>
      <c r="G127" s="10">
        <v>0</v>
      </c>
      <c r="H127" s="10">
        <v>5000</v>
      </c>
      <c r="I127" s="11" t="str">
        <f>IF(G127&lt;&gt;0,H127/G127*100,"**.**")</f>
        <v>**.**</v>
      </c>
      <c r="J127" s="11" t="str">
        <f>IF(F127&lt;&gt;0,H127/F127*100,"**.**")</f>
        <v>**.**</v>
      </c>
    </row>
    <row r="128" spans="1:10" s="4" customFormat="1" ht="17.25">
      <c r="A128" s="5" t="s">
        <v>180</v>
      </c>
      <c r="B128" s="5"/>
      <c r="C128" s="5" t="s">
        <v>259</v>
      </c>
      <c r="D128" s="5"/>
      <c r="E128" s="5" t="s">
        <v>260</v>
      </c>
      <c r="F128" s="6">
        <f>+F129</f>
        <v>50100</v>
      </c>
      <c r="G128" s="6">
        <f>+G129</f>
        <v>50100</v>
      </c>
      <c r="H128" s="6">
        <f>+H129</f>
        <v>50100</v>
      </c>
      <c r="I128" s="7">
        <f>IF(G128&lt;&gt;0,H128/G128*100,"**.**")</f>
        <v>100</v>
      </c>
      <c r="J128" s="7">
        <f>IF(F128&lt;&gt;0,H128/F128*100,"**.**")</f>
        <v>100</v>
      </c>
    </row>
    <row r="129" spans="2:10" s="8" customFormat="1" ht="12.75">
      <c r="B129" s="9"/>
      <c r="C129" s="9"/>
      <c r="D129" s="9" t="s">
        <v>261</v>
      </c>
      <c r="E129" s="9" t="s">
        <v>431</v>
      </c>
      <c r="F129" s="10">
        <v>50100</v>
      </c>
      <c r="G129" s="10">
        <v>50100</v>
      </c>
      <c r="H129" s="10">
        <v>50100</v>
      </c>
      <c r="I129" s="11">
        <f>IF(G129&lt;&gt;0,H129/G129*100,"**.**")</f>
        <v>100</v>
      </c>
      <c r="J129" s="11">
        <f>IF(F129&lt;&gt;0,H129/F129*100,"**.**")</f>
        <v>100</v>
      </c>
    </row>
    <row r="130" spans="1:10" s="4" customFormat="1" ht="17.25">
      <c r="A130" s="5" t="s">
        <v>183</v>
      </c>
      <c r="B130" s="5"/>
      <c r="C130" s="5" t="s">
        <v>263</v>
      </c>
      <c r="D130" s="5"/>
      <c r="E130" s="5" t="s">
        <v>264</v>
      </c>
      <c r="F130" s="6">
        <f>+F131</f>
        <v>145000</v>
      </c>
      <c r="G130" s="6">
        <f>+G131</f>
        <v>145000</v>
      </c>
      <c r="H130" s="6">
        <f>+H131</f>
        <v>14500</v>
      </c>
      <c r="I130" s="7">
        <f>IF(G130&lt;&gt;0,H130/G130*100,"**.**")</f>
        <v>10</v>
      </c>
      <c r="J130" s="7">
        <f>IF(F130&lt;&gt;0,H130/F130*100,"**.**")</f>
        <v>10</v>
      </c>
    </row>
    <row r="131" spans="2:10" s="8" customFormat="1" ht="12.75">
      <c r="B131" s="9"/>
      <c r="C131" s="9"/>
      <c r="D131" s="9" t="s">
        <v>222</v>
      </c>
      <c r="E131" s="9" t="s">
        <v>432</v>
      </c>
      <c r="F131" s="10">
        <v>145000</v>
      </c>
      <c r="G131" s="10">
        <v>145000</v>
      </c>
      <c r="H131" s="10">
        <v>14500</v>
      </c>
      <c r="I131" s="11">
        <f>IF(G131&lt;&gt;0,H131/G131*100,"**.**")</f>
        <v>10</v>
      </c>
      <c r="J131" s="11">
        <f>IF(F131&lt;&gt;0,H131/F131*100,"**.**")</f>
        <v>10</v>
      </c>
    </row>
    <row r="132" spans="1:10" s="4" customFormat="1" ht="17.25">
      <c r="A132" s="5" t="s">
        <v>184</v>
      </c>
      <c r="B132" s="5"/>
      <c r="C132" s="5" t="s">
        <v>266</v>
      </c>
      <c r="D132" s="5"/>
      <c r="E132" s="5" t="s">
        <v>267</v>
      </c>
      <c r="F132" s="6">
        <f>+F133+F134+F135+F136</f>
        <v>29600</v>
      </c>
      <c r="G132" s="6">
        <f>+G133+G134+G135+G136</f>
        <v>29600</v>
      </c>
      <c r="H132" s="6">
        <f>+H133+H134+H135+H136</f>
        <v>29600</v>
      </c>
      <c r="I132" s="7">
        <f>IF(G132&lt;&gt;0,H132/G132*100,"**.**")</f>
        <v>100</v>
      </c>
      <c r="J132" s="7">
        <f>IF(F132&lt;&gt;0,H132/F132*100,"**.**")</f>
        <v>100</v>
      </c>
    </row>
    <row r="133" spans="2:10" s="8" customFormat="1" ht="12.75">
      <c r="B133" s="9"/>
      <c r="C133" s="9"/>
      <c r="D133" s="9" t="s">
        <v>261</v>
      </c>
      <c r="E133" s="9" t="s">
        <v>431</v>
      </c>
      <c r="F133" s="10">
        <v>8300</v>
      </c>
      <c r="G133" s="10">
        <v>8300</v>
      </c>
      <c r="H133" s="10">
        <v>8300</v>
      </c>
      <c r="I133" s="11">
        <f>IF(G133&lt;&gt;0,H133/G133*100,"**.**")</f>
        <v>100</v>
      </c>
      <c r="J133" s="11">
        <f>IF(F133&lt;&gt;0,H133/F133*100,"**.**")</f>
        <v>100</v>
      </c>
    </row>
    <row r="134" spans="2:10" s="8" customFormat="1" ht="12.75">
      <c r="B134" s="9"/>
      <c r="C134" s="9"/>
      <c r="D134" s="9" t="s">
        <v>134</v>
      </c>
      <c r="E134" s="9" t="s">
        <v>339</v>
      </c>
      <c r="F134" s="10">
        <v>1300</v>
      </c>
      <c r="G134" s="10">
        <v>1300</v>
      </c>
      <c r="H134" s="10">
        <v>1300</v>
      </c>
      <c r="I134" s="11">
        <f>IF(G134&lt;&gt;0,H134/G134*100,"**.**")</f>
        <v>100</v>
      </c>
      <c r="J134" s="11">
        <f>IF(F134&lt;&gt;0,H134/F134*100,"**.**")</f>
        <v>100</v>
      </c>
    </row>
    <row r="135" spans="2:10" s="8" customFormat="1" ht="12.75">
      <c r="B135" s="9"/>
      <c r="C135" s="9"/>
      <c r="D135" s="9" t="s">
        <v>268</v>
      </c>
      <c r="E135" s="9" t="s">
        <v>269</v>
      </c>
      <c r="F135" s="10">
        <v>400</v>
      </c>
      <c r="G135" s="10">
        <v>400</v>
      </c>
      <c r="H135" s="10">
        <v>400</v>
      </c>
      <c r="I135" s="11">
        <f>IF(G135&lt;&gt;0,H135/G135*100,"**.**")</f>
        <v>100</v>
      </c>
      <c r="J135" s="11">
        <f>IF(F135&lt;&gt;0,H135/F135*100,"**.**")</f>
        <v>100</v>
      </c>
    </row>
    <row r="136" spans="2:10" s="8" customFormat="1" ht="12.75">
      <c r="B136" s="9"/>
      <c r="C136" s="9"/>
      <c r="D136" s="9" t="s">
        <v>270</v>
      </c>
      <c r="E136" s="9" t="s">
        <v>267</v>
      </c>
      <c r="F136" s="10">
        <v>19600</v>
      </c>
      <c r="G136" s="10">
        <v>19600</v>
      </c>
      <c r="H136" s="10">
        <v>19600</v>
      </c>
      <c r="I136" s="11">
        <f>IF(G136&lt;&gt;0,H136/G136*100,"**.**")</f>
        <v>100</v>
      </c>
      <c r="J136" s="11">
        <f>IF(F136&lt;&gt;0,H136/F136*100,"**.**")</f>
        <v>100</v>
      </c>
    </row>
    <row r="137" spans="1:10" s="4" customFormat="1" ht="17.25">
      <c r="A137" s="5" t="s">
        <v>186</v>
      </c>
      <c r="B137" s="5"/>
      <c r="C137" s="5" t="s">
        <v>272</v>
      </c>
      <c r="D137" s="5"/>
      <c r="E137" s="5" t="s">
        <v>469</v>
      </c>
      <c r="F137" s="6">
        <f>+F138</f>
        <v>307500</v>
      </c>
      <c r="G137" s="6">
        <f>+G138</f>
        <v>307500</v>
      </c>
      <c r="H137" s="6">
        <f>+H138</f>
        <v>200000</v>
      </c>
      <c r="I137" s="7">
        <f>IF(G137&lt;&gt;0,H137/G137*100,"**.**")</f>
        <v>65.04065040650406</v>
      </c>
      <c r="J137" s="7">
        <f>IF(F137&lt;&gt;0,H137/F137*100,"**.**")</f>
        <v>65.04065040650406</v>
      </c>
    </row>
    <row r="138" spans="2:10" s="8" customFormat="1" ht="12.75">
      <c r="B138" s="9"/>
      <c r="C138" s="9"/>
      <c r="D138" s="9" t="s">
        <v>247</v>
      </c>
      <c r="E138" s="9" t="s">
        <v>248</v>
      </c>
      <c r="F138" s="10">
        <v>307500</v>
      </c>
      <c r="G138" s="10">
        <v>307500</v>
      </c>
      <c r="H138" s="10">
        <v>200000</v>
      </c>
      <c r="I138" s="11">
        <f>IF(G138&lt;&gt;0,H138/G138*100,"**.**")</f>
        <v>65.04065040650406</v>
      </c>
      <c r="J138" s="11">
        <f>IF(F138&lt;&gt;0,H138/F138*100,"**.**")</f>
        <v>65.04065040650406</v>
      </c>
    </row>
    <row r="139" spans="1:10" s="4" customFormat="1" ht="17.25">
      <c r="A139" s="5" t="s">
        <v>188</v>
      </c>
      <c r="B139" s="5"/>
      <c r="C139" s="5" t="s">
        <v>274</v>
      </c>
      <c r="D139" s="5"/>
      <c r="E139" s="5" t="s">
        <v>275</v>
      </c>
      <c r="F139" s="6">
        <f>+F140</f>
        <v>800000</v>
      </c>
      <c r="G139" s="6">
        <f>+G140</f>
        <v>800000</v>
      </c>
      <c r="H139" s="6">
        <f>+H140</f>
        <v>15000</v>
      </c>
      <c r="I139" s="7">
        <f>IF(G139&lt;&gt;0,H139/G139*100,"**.**")</f>
        <v>1.875</v>
      </c>
      <c r="J139" s="7">
        <f>IF(F139&lt;&gt;0,H139/F139*100,"**.**")</f>
        <v>1.875</v>
      </c>
    </row>
    <row r="140" spans="2:10" s="8" customFormat="1" ht="12.75">
      <c r="B140" s="9"/>
      <c r="C140" s="9"/>
      <c r="D140" s="9" t="s">
        <v>247</v>
      </c>
      <c r="E140" s="9" t="s">
        <v>248</v>
      </c>
      <c r="F140" s="10">
        <v>800000</v>
      </c>
      <c r="G140" s="10">
        <v>800000</v>
      </c>
      <c r="H140" s="10">
        <v>15000</v>
      </c>
      <c r="I140" s="11">
        <f>IF(G140&lt;&gt;0,H140/G140*100,"**.**")</f>
        <v>1.875</v>
      </c>
      <c r="J140" s="11">
        <f>IF(F140&lt;&gt;0,H140/F140*100,"**.**")</f>
        <v>1.875</v>
      </c>
    </row>
    <row r="141" spans="1:10" s="4" customFormat="1" ht="17.25">
      <c r="A141" s="5" t="s">
        <v>193</v>
      </c>
      <c r="B141" s="5"/>
      <c r="C141" s="5" t="s">
        <v>277</v>
      </c>
      <c r="D141" s="5"/>
      <c r="E141" s="5" t="s">
        <v>278</v>
      </c>
      <c r="F141" s="6">
        <f>+F142</f>
        <v>417300</v>
      </c>
      <c r="G141" s="6">
        <f>+G142</f>
        <v>417300</v>
      </c>
      <c r="H141" s="6">
        <f>+H142</f>
        <v>200000</v>
      </c>
      <c r="I141" s="7">
        <f>IF(G141&lt;&gt;0,H141/G141*100,"**.**")</f>
        <v>47.92715073088905</v>
      </c>
      <c r="J141" s="7">
        <f>IF(F141&lt;&gt;0,H141/F141*100,"**.**")</f>
        <v>47.92715073088905</v>
      </c>
    </row>
    <row r="142" spans="2:10" s="8" customFormat="1" ht="12.75">
      <c r="B142" s="9"/>
      <c r="C142" s="9"/>
      <c r="D142" s="9" t="s">
        <v>247</v>
      </c>
      <c r="E142" s="9" t="s">
        <v>248</v>
      </c>
      <c r="F142" s="10">
        <v>417300</v>
      </c>
      <c r="G142" s="10">
        <v>417300</v>
      </c>
      <c r="H142" s="10">
        <v>200000</v>
      </c>
      <c r="I142" s="11">
        <f>IF(G142&lt;&gt;0,H142/G142*100,"**.**")</f>
        <v>47.92715073088905</v>
      </c>
      <c r="J142" s="11">
        <f>IF(F142&lt;&gt;0,H142/F142*100,"**.**")</f>
        <v>47.92715073088905</v>
      </c>
    </row>
    <row r="143" spans="1:10" s="4" customFormat="1" ht="17.25">
      <c r="A143" s="5" t="s">
        <v>198</v>
      </c>
      <c r="B143" s="5"/>
      <c r="C143" s="5" t="s">
        <v>458</v>
      </c>
      <c r="D143" s="5"/>
      <c r="E143" s="5" t="s">
        <v>447</v>
      </c>
      <c r="F143" s="6">
        <f>+F144</f>
        <v>0</v>
      </c>
      <c r="G143" s="6">
        <f>+G144</f>
        <v>0</v>
      </c>
      <c r="H143" s="6">
        <f>+H144</f>
        <v>160000</v>
      </c>
      <c r="I143" s="7" t="str">
        <f>IF(G143&lt;&gt;0,H143/G143*100,"**.**")</f>
        <v>**.**</v>
      </c>
      <c r="J143" s="7" t="str">
        <f>IF(F143&lt;&gt;0,H143/F143*100,"**.**")</f>
        <v>**.**</v>
      </c>
    </row>
    <row r="144" spans="2:10" s="8" customFormat="1" ht="12.75">
      <c r="B144" s="9"/>
      <c r="C144" s="9"/>
      <c r="D144" s="9" t="s">
        <v>305</v>
      </c>
      <c r="E144" s="9" t="s">
        <v>306</v>
      </c>
      <c r="F144" s="10">
        <v>0</v>
      </c>
      <c r="G144" s="10">
        <v>0</v>
      </c>
      <c r="H144" s="10">
        <v>160000</v>
      </c>
      <c r="I144" s="11" t="str">
        <f>IF(G144&lt;&gt;0,H144/G144*100,"**.**")</f>
        <v>**.**</v>
      </c>
      <c r="J144" s="11" t="str">
        <f>IF(F144&lt;&gt;0,H144/F144*100,"**.**")</f>
        <v>**.**</v>
      </c>
    </row>
    <row r="145" spans="1:10" s="4" customFormat="1" ht="17.25">
      <c r="A145" s="5" t="s">
        <v>203</v>
      </c>
      <c r="B145" s="5"/>
      <c r="C145" s="5" t="s">
        <v>462</v>
      </c>
      <c r="D145" s="5"/>
      <c r="E145" s="5" t="s">
        <v>463</v>
      </c>
      <c r="F145" s="6">
        <f>+F146</f>
        <v>0</v>
      </c>
      <c r="G145" s="6">
        <f>+G146</f>
        <v>0</v>
      </c>
      <c r="H145" s="6">
        <f>+H146</f>
        <v>40000</v>
      </c>
      <c r="I145" s="7" t="str">
        <f>IF(G145&lt;&gt;0,H145/G145*100,"**.**")</f>
        <v>**.**</v>
      </c>
      <c r="J145" s="7" t="str">
        <f>IF(F145&lt;&gt;0,H145/F145*100,"**.**")</f>
        <v>**.**</v>
      </c>
    </row>
    <row r="146" spans="2:10" s="8" customFormat="1" ht="12.75">
      <c r="B146" s="9"/>
      <c r="C146" s="9"/>
      <c r="D146" s="9" t="s">
        <v>361</v>
      </c>
      <c r="E146" s="9" t="s">
        <v>362</v>
      </c>
      <c r="F146" s="10">
        <v>0</v>
      </c>
      <c r="G146" s="10">
        <v>0</v>
      </c>
      <c r="H146" s="10">
        <v>40000</v>
      </c>
      <c r="I146" s="11" t="str">
        <f>IF(G146&lt;&gt;0,H146/G146*100,"**.**")</f>
        <v>**.**</v>
      </c>
      <c r="J146" s="11" t="str">
        <f>IF(F146&lt;&gt;0,H146/F146*100,"**.**")</f>
        <v>**.**</v>
      </c>
    </row>
    <row r="147" spans="1:10" s="4" customFormat="1" ht="17.25">
      <c r="A147" s="5" t="s">
        <v>206</v>
      </c>
      <c r="B147" s="5"/>
      <c r="C147" s="5" t="s">
        <v>464</v>
      </c>
      <c r="D147" s="5"/>
      <c r="E147" s="5" t="s">
        <v>465</v>
      </c>
      <c r="F147" s="6">
        <f>+F148</f>
        <v>0</v>
      </c>
      <c r="G147" s="6">
        <f>+G148</f>
        <v>0</v>
      </c>
      <c r="H147" s="6">
        <f>+H148</f>
        <v>300000</v>
      </c>
      <c r="I147" s="7" t="str">
        <f>IF(G147&lt;&gt;0,H147/G147*100,"**.**")</f>
        <v>**.**</v>
      </c>
      <c r="J147" s="7" t="str">
        <f>IF(F147&lt;&gt;0,H147/F147*100,"**.**")</f>
        <v>**.**</v>
      </c>
    </row>
    <row r="148" spans="2:10" s="8" customFormat="1" ht="12.75">
      <c r="B148" s="9"/>
      <c r="C148" s="9"/>
      <c r="D148" s="9" t="s">
        <v>247</v>
      </c>
      <c r="E148" s="9" t="s">
        <v>248</v>
      </c>
      <c r="F148" s="10">
        <v>0</v>
      </c>
      <c r="G148" s="10">
        <v>0</v>
      </c>
      <c r="H148" s="10">
        <v>300000</v>
      </c>
      <c r="I148" s="11" t="str">
        <f>IF(G148&lt;&gt;0,H148/G148*100,"**.**")</f>
        <v>**.**</v>
      </c>
      <c r="J148" s="11" t="str">
        <f>IF(F148&lt;&gt;0,H148/F148*100,"**.**")</f>
        <v>**.**</v>
      </c>
    </row>
    <row r="149" spans="1:10" s="36" customFormat="1" ht="15.75">
      <c r="A149" s="33" t="s">
        <v>213</v>
      </c>
      <c r="B149" s="33"/>
      <c r="C149" s="33" t="s">
        <v>476</v>
      </c>
      <c r="D149" s="33"/>
      <c r="E149" s="33" t="s">
        <v>477</v>
      </c>
      <c r="F149" s="34">
        <f>+F150+F152+F154</f>
        <v>1274200</v>
      </c>
      <c r="G149" s="34">
        <f>+G150+G152+G154</f>
        <v>1274200</v>
      </c>
      <c r="H149" s="34">
        <f>+H150+H152+H154</f>
        <v>1881564</v>
      </c>
      <c r="I149" s="35">
        <f>IF(G149&lt;&gt;0,H149/G149*100,"**.**")</f>
        <v>147.66630042379532</v>
      </c>
      <c r="J149" s="35">
        <f>IF(F149&lt;&gt;0,H149/F149*100,"**.**")</f>
        <v>147.66630042379532</v>
      </c>
    </row>
    <row r="150" spans="1:10" s="4" customFormat="1" ht="17.25">
      <c r="A150" s="5" t="s">
        <v>218</v>
      </c>
      <c r="B150" s="5"/>
      <c r="C150" s="5" t="s">
        <v>282</v>
      </c>
      <c r="D150" s="5"/>
      <c r="E150" s="5" t="s">
        <v>283</v>
      </c>
      <c r="F150" s="6">
        <f>+F151</f>
        <v>60500</v>
      </c>
      <c r="G150" s="6">
        <f>+G151</f>
        <v>60500</v>
      </c>
      <c r="H150" s="6">
        <f>+H151</f>
        <v>45000</v>
      </c>
      <c r="I150" s="7">
        <f>IF(G150&lt;&gt;0,H150/G150*100,"**.**")</f>
        <v>74.3801652892562</v>
      </c>
      <c r="J150" s="7">
        <f>IF(F150&lt;&gt;0,H150/F150*100,"**.**")</f>
        <v>74.3801652892562</v>
      </c>
    </row>
    <row r="151" spans="2:10" s="8" customFormat="1" ht="12.75">
      <c r="B151" s="9"/>
      <c r="C151" s="9"/>
      <c r="D151" s="9" t="s">
        <v>284</v>
      </c>
      <c r="E151" s="9" t="s">
        <v>285</v>
      </c>
      <c r="F151" s="10">
        <v>60500</v>
      </c>
      <c r="G151" s="10">
        <v>60500</v>
      </c>
      <c r="H151" s="10">
        <v>45000</v>
      </c>
      <c r="I151" s="11">
        <f>IF(G151&lt;&gt;0,H151/G151*100,"**.**")</f>
        <v>74.3801652892562</v>
      </c>
      <c r="J151" s="11">
        <f>IF(F151&lt;&gt;0,H151/F151*100,"**.**")</f>
        <v>74.3801652892562</v>
      </c>
    </row>
    <row r="152" spans="1:10" s="4" customFormat="1" ht="17.25">
      <c r="A152" s="5" t="s">
        <v>223</v>
      </c>
      <c r="B152" s="5"/>
      <c r="C152" s="5" t="s">
        <v>287</v>
      </c>
      <c r="D152" s="5"/>
      <c r="E152" s="5" t="s">
        <v>288</v>
      </c>
      <c r="F152" s="6">
        <f>+F153</f>
        <v>1025900</v>
      </c>
      <c r="G152" s="6">
        <f>+G153</f>
        <v>1025900</v>
      </c>
      <c r="H152" s="6">
        <f>+H153</f>
        <v>1555800</v>
      </c>
      <c r="I152" s="7">
        <f>IF(G152&lt;&gt;0,H152/G152*100,"**.**")</f>
        <v>151.6522078175261</v>
      </c>
      <c r="J152" s="7">
        <f>IF(F152&lt;&gt;0,H152/F152*100,"**.**")</f>
        <v>151.6522078175261</v>
      </c>
    </row>
    <row r="153" spans="2:10" s="8" customFormat="1" ht="12.75">
      <c r="B153" s="9"/>
      <c r="C153" s="9"/>
      <c r="D153" s="9" t="s">
        <v>289</v>
      </c>
      <c r="E153" s="9" t="s">
        <v>290</v>
      </c>
      <c r="F153" s="10">
        <v>1025900</v>
      </c>
      <c r="G153" s="10">
        <v>1025900</v>
      </c>
      <c r="H153" s="10">
        <v>1555800</v>
      </c>
      <c r="I153" s="11">
        <f>IF(G153&lt;&gt;0,H153/G153*100,"**.**")</f>
        <v>151.6522078175261</v>
      </c>
      <c r="J153" s="11">
        <f>IF(F153&lt;&gt;0,H153/F153*100,"**.**")</f>
        <v>151.6522078175261</v>
      </c>
    </row>
    <row r="154" spans="1:10" s="4" customFormat="1" ht="17.25">
      <c r="A154" s="5" t="s">
        <v>228</v>
      </c>
      <c r="B154" s="5"/>
      <c r="C154" s="5" t="s">
        <v>292</v>
      </c>
      <c r="D154" s="5"/>
      <c r="E154" s="5" t="s">
        <v>293</v>
      </c>
      <c r="F154" s="6">
        <f>+F155</f>
        <v>187800</v>
      </c>
      <c r="G154" s="6">
        <f>+G155</f>
        <v>187800</v>
      </c>
      <c r="H154" s="6">
        <f>+H155</f>
        <v>280764</v>
      </c>
      <c r="I154" s="7">
        <f>IF(G154&lt;&gt;0,H154/G154*100,"**.**")</f>
        <v>149.50159744408947</v>
      </c>
      <c r="J154" s="7">
        <f>IF(F154&lt;&gt;0,H154/F154*100,"**.**")</f>
        <v>149.50159744408947</v>
      </c>
    </row>
    <row r="155" spans="2:10" s="8" customFormat="1" ht="12.75">
      <c r="B155" s="9"/>
      <c r="C155" s="9"/>
      <c r="D155" s="9" t="s">
        <v>284</v>
      </c>
      <c r="E155" s="9" t="s">
        <v>285</v>
      </c>
      <c r="F155" s="10">
        <v>187800</v>
      </c>
      <c r="G155" s="10">
        <v>187800</v>
      </c>
      <c r="H155" s="10">
        <v>280764</v>
      </c>
      <c r="I155" s="11">
        <f>IF(G155&lt;&gt;0,H155/G155*100,"**.**")</f>
        <v>149.50159744408947</v>
      </c>
      <c r="J155" s="11">
        <f>IF(F155&lt;&gt;0,H155/F155*100,"**.**")</f>
        <v>149.50159744408947</v>
      </c>
    </row>
    <row r="156" spans="1:10" s="36" customFormat="1" ht="15.75">
      <c r="A156" s="33" t="s">
        <v>232</v>
      </c>
      <c r="B156" s="33"/>
      <c r="C156" s="33" t="s">
        <v>478</v>
      </c>
      <c r="D156" s="33"/>
      <c r="E156" s="33" t="s">
        <v>479</v>
      </c>
      <c r="F156" s="34">
        <f>+F157</f>
        <v>0</v>
      </c>
      <c r="G156" s="34">
        <f>+G157</f>
        <v>0</v>
      </c>
      <c r="H156" s="34">
        <f>+H157</f>
        <v>556800</v>
      </c>
      <c r="I156" s="35" t="str">
        <f>IF(G156&lt;&gt;0,H156/G156*100,"**.**")</f>
        <v>**.**</v>
      </c>
      <c r="J156" s="35" t="str">
        <f>IF(F156&lt;&gt;0,H156/F156*100,"**.**")</f>
        <v>**.**</v>
      </c>
    </row>
    <row r="157" spans="1:10" s="4" customFormat="1" ht="17.25">
      <c r="A157" s="5" t="s">
        <v>235</v>
      </c>
      <c r="B157" s="5"/>
      <c r="C157" s="5" t="s">
        <v>433</v>
      </c>
      <c r="D157" s="5"/>
      <c r="E157" s="5" t="s">
        <v>434</v>
      </c>
      <c r="F157" s="6">
        <f>+F158</f>
        <v>0</v>
      </c>
      <c r="G157" s="6">
        <f>+G158</f>
        <v>0</v>
      </c>
      <c r="H157" s="6">
        <f>+H158</f>
        <v>556800</v>
      </c>
      <c r="I157" s="7" t="str">
        <f>IF(G157&lt;&gt;0,H157/G157*100,"**.**")</f>
        <v>**.**</v>
      </c>
      <c r="J157" s="7" t="str">
        <f>IF(F157&lt;&gt;0,H157/F157*100,"**.**")</f>
        <v>**.**</v>
      </c>
    </row>
    <row r="158" spans="2:10" s="8" customFormat="1" ht="12.75">
      <c r="B158" s="9"/>
      <c r="C158" s="9"/>
      <c r="D158" s="9" t="s">
        <v>435</v>
      </c>
      <c r="E158" s="9" t="s">
        <v>434</v>
      </c>
      <c r="F158" s="10">
        <v>0</v>
      </c>
      <c r="G158" s="10">
        <v>0</v>
      </c>
      <c r="H158" s="10">
        <v>556800</v>
      </c>
      <c r="I158" s="11" t="str">
        <f>IF(G158&lt;&gt;0,H158/G158*100,"**.**")</f>
        <v>**.**</v>
      </c>
      <c r="J158" s="11" t="str">
        <f>IF(F158&lt;&gt;0,H158/F158*100,"**.**")</f>
        <v>**.**</v>
      </c>
    </row>
    <row r="159" spans="1:10" s="36" customFormat="1" ht="15.75">
      <c r="A159" s="33" t="s">
        <v>238</v>
      </c>
      <c r="B159" s="33"/>
      <c r="C159" s="33" t="s">
        <v>480</v>
      </c>
      <c r="D159" s="33"/>
      <c r="E159" s="33" t="s">
        <v>481</v>
      </c>
      <c r="F159" s="34">
        <f>+F160</f>
        <v>16700</v>
      </c>
      <c r="G159" s="34">
        <f>+G160</f>
        <v>191511</v>
      </c>
      <c r="H159" s="34">
        <f>+H160</f>
        <v>516700</v>
      </c>
      <c r="I159" s="35">
        <f>IF(G159&lt;&gt;0,H159/G159*100,"**.**")</f>
        <v>269.80173462620945</v>
      </c>
      <c r="J159" s="35">
        <f>IF(F159&lt;&gt;0,H159/F159*100,"**.**")</f>
        <v>3094.011976047904</v>
      </c>
    </row>
    <row r="160" spans="1:10" s="4" customFormat="1" ht="17.25">
      <c r="A160" s="5" t="s">
        <v>241</v>
      </c>
      <c r="B160" s="5"/>
      <c r="C160" s="5" t="s">
        <v>298</v>
      </c>
      <c r="D160" s="5"/>
      <c r="E160" s="5" t="s">
        <v>436</v>
      </c>
      <c r="F160" s="6">
        <f>+F161+F162+F163</f>
        <v>16700</v>
      </c>
      <c r="G160" s="6">
        <f>+G161+G162+G163</f>
        <v>191511</v>
      </c>
      <c r="H160" s="6">
        <f>+H161+H162+H163</f>
        <v>516700</v>
      </c>
      <c r="I160" s="7">
        <f>IF(G160&lt;&gt;0,H160/G160*100,"**.**")</f>
        <v>269.80173462620945</v>
      </c>
      <c r="J160" s="7">
        <f>IF(F160&lt;&gt;0,H160/F160*100,"**.**")</f>
        <v>3094.011976047904</v>
      </c>
    </row>
    <row r="161" spans="2:10" s="8" customFormat="1" ht="12.75">
      <c r="B161" s="9"/>
      <c r="C161" s="9"/>
      <c r="D161" s="9" t="s">
        <v>139</v>
      </c>
      <c r="E161" s="9" t="s">
        <v>140</v>
      </c>
      <c r="F161" s="10">
        <v>0</v>
      </c>
      <c r="G161" s="10">
        <v>174811</v>
      </c>
      <c r="H161" s="10">
        <v>0</v>
      </c>
      <c r="I161" s="11">
        <f>IF(G161&lt;&gt;0,H161/G161*100,"**.**")</f>
        <v>0</v>
      </c>
      <c r="J161" s="11" t="str">
        <f>IF(F161&lt;&gt;0,H161/F161*100,"**.**")</f>
        <v>**.**</v>
      </c>
    </row>
    <row r="162" spans="2:10" s="8" customFormat="1" ht="12.75">
      <c r="B162" s="9"/>
      <c r="C162" s="9"/>
      <c r="D162" s="9" t="s">
        <v>299</v>
      </c>
      <c r="E162" s="9" t="s">
        <v>300</v>
      </c>
      <c r="F162" s="10">
        <v>16700</v>
      </c>
      <c r="G162" s="10">
        <v>16700</v>
      </c>
      <c r="H162" s="10">
        <v>289889</v>
      </c>
      <c r="I162" s="11">
        <f>IF(G162&lt;&gt;0,H162/G162*100,"**.**")</f>
        <v>1735.8622754491018</v>
      </c>
      <c r="J162" s="11">
        <f>IF(F162&lt;&gt;0,H162/F162*100,"**.**")</f>
        <v>1735.8622754491018</v>
      </c>
    </row>
    <row r="163" spans="2:10" s="8" customFormat="1" ht="12.75">
      <c r="B163" s="9"/>
      <c r="C163" s="9"/>
      <c r="D163" s="9" t="s">
        <v>305</v>
      </c>
      <c r="E163" s="9" t="s">
        <v>306</v>
      </c>
      <c r="F163" s="10">
        <v>0</v>
      </c>
      <c r="G163" s="10">
        <v>0</v>
      </c>
      <c r="H163" s="10">
        <v>226811</v>
      </c>
      <c r="I163" s="11" t="str">
        <f>IF(G163&lt;&gt;0,H163/G163*100,"**.**")</f>
        <v>**.**</v>
      </c>
      <c r="J163" s="11" t="str">
        <f>IF(F163&lt;&gt;0,H163/F163*100,"**.**")</f>
        <v>**.**</v>
      </c>
    </row>
    <row r="164" spans="1:10" s="36" customFormat="1" ht="15.75">
      <c r="A164" s="33" t="s">
        <v>244</v>
      </c>
      <c r="B164" s="33"/>
      <c r="C164" s="33" t="s">
        <v>482</v>
      </c>
      <c r="D164" s="33"/>
      <c r="E164" s="33" t="s">
        <v>483</v>
      </c>
      <c r="F164" s="34">
        <f>+F165</f>
        <v>29200</v>
      </c>
      <c r="G164" s="34">
        <f>+G165</f>
        <v>29200</v>
      </c>
      <c r="H164" s="34">
        <f>+H165</f>
        <v>39000</v>
      </c>
      <c r="I164" s="35">
        <f>IF(G164&lt;&gt;0,H164/G164*100,"**.**")</f>
        <v>133.56164383561645</v>
      </c>
      <c r="J164" s="35">
        <f>IF(F164&lt;&gt;0,H164/F164*100,"**.**")</f>
        <v>133.56164383561645</v>
      </c>
    </row>
    <row r="165" spans="1:10" s="4" customFormat="1" ht="17.25">
      <c r="A165" s="5" t="s">
        <v>249</v>
      </c>
      <c r="B165" s="5"/>
      <c r="C165" s="5" t="s">
        <v>303</v>
      </c>
      <c r="D165" s="5"/>
      <c r="E165" s="5" t="s">
        <v>304</v>
      </c>
      <c r="F165" s="6">
        <f>+F166</f>
        <v>29200</v>
      </c>
      <c r="G165" s="6">
        <f>+G166</f>
        <v>29200</v>
      </c>
      <c r="H165" s="6">
        <f>+H166</f>
        <v>39000</v>
      </c>
      <c r="I165" s="7">
        <f>IF(G165&lt;&gt;0,H165/G165*100,"**.**")</f>
        <v>133.56164383561645</v>
      </c>
      <c r="J165" s="7">
        <f>IF(F165&lt;&gt;0,H165/F165*100,"**.**")</f>
        <v>133.56164383561645</v>
      </c>
    </row>
    <row r="166" spans="2:10" s="8" customFormat="1" ht="12.75">
      <c r="B166" s="9"/>
      <c r="C166" s="9"/>
      <c r="D166" s="9" t="s">
        <v>305</v>
      </c>
      <c r="E166" s="9" t="s">
        <v>306</v>
      </c>
      <c r="F166" s="10">
        <v>29200</v>
      </c>
      <c r="G166" s="10">
        <v>29200</v>
      </c>
      <c r="H166" s="10">
        <v>39000</v>
      </c>
      <c r="I166" s="11">
        <f>IF(G166&lt;&gt;0,H166/G166*100,"**.**")</f>
        <v>133.56164383561645</v>
      </c>
      <c r="J166" s="11">
        <f>IF(F166&lt;&gt;0,H166/F166*100,"**.**")</f>
        <v>133.56164383561645</v>
      </c>
    </row>
    <row r="167" spans="1:10" s="36" customFormat="1" ht="15.75">
      <c r="A167" s="33" t="s">
        <v>252</v>
      </c>
      <c r="B167" s="33"/>
      <c r="C167" s="33" t="s">
        <v>484</v>
      </c>
      <c r="D167" s="33"/>
      <c r="E167" s="33" t="s">
        <v>485</v>
      </c>
      <c r="F167" s="34">
        <f>+F168</f>
        <v>400</v>
      </c>
      <c r="G167" s="34">
        <f>+G168</f>
        <v>400</v>
      </c>
      <c r="H167" s="34">
        <f>+H168</f>
        <v>0</v>
      </c>
      <c r="I167" s="35">
        <f>IF(G167&lt;&gt;0,H167/G167*100,"**.**")</f>
        <v>0</v>
      </c>
      <c r="J167" s="35">
        <f>IF(F167&lt;&gt;0,H167/F167*100,"**.**")</f>
        <v>0</v>
      </c>
    </row>
    <row r="168" spans="1:10" s="4" customFormat="1" ht="17.25">
      <c r="A168" s="5" t="s">
        <v>255</v>
      </c>
      <c r="B168" s="5"/>
      <c r="C168" s="5" t="s">
        <v>310</v>
      </c>
      <c r="D168" s="5"/>
      <c r="E168" s="5" t="s">
        <v>311</v>
      </c>
      <c r="F168" s="6">
        <f>+F169</f>
        <v>400</v>
      </c>
      <c r="G168" s="6">
        <f>+G169</f>
        <v>400</v>
      </c>
      <c r="H168" s="6">
        <f>+H169</f>
        <v>0</v>
      </c>
      <c r="I168" s="7">
        <f>IF(G168&lt;&gt;0,H168/G168*100,"**.**")</f>
        <v>0</v>
      </c>
      <c r="J168" s="7">
        <f>IF(F168&lt;&gt;0,H168/F168*100,"**.**")</f>
        <v>0</v>
      </c>
    </row>
    <row r="169" spans="2:10" s="8" customFormat="1" ht="12.75">
      <c r="B169" s="9"/>
      <c r="C169" s="9"/>
      <c r="D169" s="9" t="s">
        <v>211</v>
      </c>
      <c r="E169" s="9" t="s">
        <v>212</v>
      </c>
      <c r="F169" s="10">
        <v>400</v>
      </c>
      <c r="G169" s="10">
        <v>400</v>
      </c>
      <c r="H169" s="10">
        <v>0</v>
      </c>
      <c r="I169" s="11">
        <f>IF(G169&lt;&gt;0,H169/G169*100,"**.**")</f>
        <v>0</v>
      </c>
      <c r="J169" s="11">
        <f>IF(F169&lt;&gt;0,H169/F169*100,"**.**")</f>
        <v>0</v>
      </c>
    </row>
    <row r="170" spans="1:10" s="36" customFormat="1" ht="15.75">
      <c r="A170" s="33" t="s">
        <v>258</v>
      </c>
      <c r="B170" s="33"/>
      <c r="C170" s="33" t="s">
        <v>486</v>
      </c>
      <c r="D170" s="33"/>
      <c r="E170" s="33" t="s">
        <v>487</v>
      </c>
      <c r="F170" s="34">
        <f>+F171+F173</f>
        <v>125200</v>
      </c>
      <c r="G170" s="34">
        <f>+G171+G173</f>
        <v>125200</v>
      </c>
      <c r="H170" s="34">
        <f>+H171+H173</f>
        <v>126000</v>
      </c>
      <c r="I170" s="35">
        <f>IF(G170&lt;&gt;0,H170/G170*100,"**.**")</f>
        <v>100.63897763578275</v>
      </c>
      <c r="J170" s="35">
        <f>IF(F170&lt;&gt;0,H170/F170*100,"**.**")</f>
        <v>100.63897763578275</v>
      </c>
    </row>
    <row r="171" spans="1:10" s="4" customFormat="1" ht="17.25">
      <c r="A171" s="5" t="s">
        <v>262</v>
      </c>
      <c r="B171" s="5"/>
      <c r="C171" s="5" t="s">
        <v>314</v>
      </c>
      <c r="D171" s="5"/>
      <c r="E171" s="5" t="s">
        <v>315</v>
      </c>
      <c r="F171" s="6">
        <f>+F172</f>
        <v>83500</v>
      </c>
      <c r="G171" s="6">
        <f>+G172</f>
        <v>83500</v>
      </c>
      <c r="H171" s="6">
        <f>+H172</f>
        <v>66000</v>
      </c>
      <c r="I171" s="7">
        <f>IF(G171&lt;&gt;0,H171/G171*100,"**.**")</f>
        <v>79.04191616766467</v>
      </c>
      <c r="J171" s="7">
        <f>IF(F171&lt;&gt;0,H171/F171*100,"**.**")</f>
        <v>79.04191616766467</v>
      </c>
    </row>
    <row r="172" spans="2:10" s="8" customFormat="1" ht="12.75">
      <c r="B172" s="9"/>
      <c r="C172" s="9"/>
      <c r="D172" s="9" t="s">
        <v>316</v>
      </c>
      <c r="E172" s="9" t="s">
        <v>317</v>
      </c>
      <c r="F172" s="10">
        <v>83500</v>
      </c>
      <c r="G172" s="10">
        <v>83500</v>
      </c>
      <c r="H172" s="10">
        <v>66000</v>
      </c>
      <c r="I172" s="11">
        <f>IF(G172&lt;&gt;0,H172/G172*100,"**.**")</f>
        <v>79.04191616766467</v>
      </c>
      <c r="J172" s="11">
        <f>IF(F172&lt;&gt;0,H172/F172*100,"**.**")</f>
        <v>79.04191616766467</v>
      </c>
    </row>
    <row r="173" spans="1:10" s="4" customFormat="1" ht="17.25">
      <c r="A173" s="5" t="s">
        <v>265</v>
      </c>
      <c r="B173" s="5"/>
      <c r="C173" s="5" t="s">
        <v>320</v>
      </c>
      <c r="D173" s="5"/>
      <c r="E173" s="5" t="s">
        <v>466</v>
      </c>
      <c r="F173" s="6">
        <f>+F174+F175</f>
        <v>41700</v>
      </c>
      <c r="G173" s="6">
        <f>+G174+G175</f>
        <v>41700</v>
      </c>
      <c r="H173" s="6">
        <f>+H174+H175</f>
        <v>60000</v>
      </c>
      <c r="I173" s="7">
        <f>IF(G173&lt;&gt;0,H173/G173*100,"**.**")</f>
        <v>143.88489208633092</v>
      </c>
      <c r="J173" s="7">
        <f>IF(F173&lt;&gt;0,H173/F173*100,"**.**")</f>
        <v>143.88489208633092</v>
      </c>
    </row>
    <row r="174" spans="2:10" s="8" customFormat="1" ht="12.75">
      <c r="B174" s="9"/>
      <c r="C174" s="9"/>
      <c r="D174" s="9" t="s">
        <v>321</v>
      </c>
      <c r="E174" s="9" t="s">
        <v>322</v>
      </c>
      <c r="F174" s="10">
        <v>41700</v>
      </c>
      <c r="G174" s="10">
        <v>41700</v>
      </c>
      <c r="H174" s="10">
        <v>54000</v>
      </c>
      <c r="I174" s="11">
        <f>IF(G174&lt;&gt;0,H174/G174*100,"**.**")</f>
        <v>129.49640287769785</v>
      </c>
      <c r="J174" s="11">
        <f>IF(F174&lt;&gt;0,H174/F174*100,"**.**")</f>
        <v>129.49640287769785</v>
      </c>
    </row>
    <row r="175" spans="2:10" s="8" customFormat="1" ht="12.75">
      <c r="B175" s="9"/>
      <c r="C175" s="9"/>
      <c r="D175" s="9" t="s">
        <v>467</v>
      </c>
      <c r="E175" s="9" t="s">
        <v>468</v>
      </c>
      <c r="F175" s="10">
        <v>0</v>
      </c>
      <c r="G175" s="10">
        <v>0</v>
      </c>
      <c r="H175" s="10">
        <v>6000</v>
      </c>
      <c r="I175" s="11" t="str">
        <f>IF(G175&lt;&gt;0,H175/G175*100,"**.**")</f>
        <v>**.**</v>
      </c>
      <c r="J175" s="11" t="str">
        <f>IF(F175&lt;&gt;0,H175/F175*100,"**.**")</f>
        <v>**.**</v>
      </c>
    </row>
    <row r="176" spans="1:10" s="36" customFormat="1" ht="15.75">
      <c r="A176" s="33" t="s">
        <v>271</v>
      </c>
      <c r="B176" s="33"/>
      <c r="C176" s="33" t="s">
        <v>488</v>
      </c>
      <c r="D176" s="33"/>
      <c r="E176" s="33" t="s">
        <v>489</v>
      </c>
      <c r="F176" s="34">
        <f>+F177</f>
        <v>0</v>
      </c>
      <c r="G176" s="34">
        <f>+G177</f>
        <v>0</v>
      </c>
      <c r="H176" s="34">
        <f>+H177</f>
        <v>500000</v>
      </c>
      <c r="I176" s="35" t="str">
        <f>IF(G176&lt;&gt;0,H176/G176*100,"**.**")</f>
        <v>**.**</v>
      </c>
      <c r="J176" s="35" t="str">
        <f>IF(F176&lt;&gt;0,H176/F176*100,"**.**")</f>
        <v>**.**</v>
      </c>
    </row>
    <row r="177" spans="1:10" s="4" customFormat="1" ht="17.25">
      <c r="A177" s="5" t="s">
        <v>273</v>
      </c>
      <c r="B177" s="5"/>
      <c r="C177" s="5" t="s">
        <v>326</v>
      </c>
      <c r="D177" s="5"/>
      <c r="E177" s="5" t="s">
        <v>327</v>
      </c>
      <c r="F177" s="6">
        <f>+F178</f>
        <v>0</v>
      </c>
      <c r="G177" s="6">
        <f>+G178</f>
        <v>0</v>
      </c>
      <c r="H177" s="6">
        <f>+H178</f>
        <v>500000</v>
      </c>
      <c r="I177" s="7" t="str">
        <f>IF(G177&lt;&gt;0,H177/G177*100,"**.**")</f>
        <v>**.**</v>
      </c>
      <c r="J177" s="7" t="str">
        <f>IF(F177&lt;&gt;0,H177/F177*100,"**.**")</f>
        <v>**.**</v>
      </c>
    </row>
    <row r="178" spans="2:10" s="8" customFormat="1" ht="12.75">
      <c r="B178" s="9"/>
      <c r="C178" s="9"/>
      <c r="D178" s="9" t="s">
        <v>328</v>
      </c>
      <c r="E178" s="9" t="s">
        <v>329</v>
      </c>
      <c r="F178" s="10">
        <v>0</v>
      </c>
      <c r="G178" s="10">
        <v>0</v>
      </c>
      <c r="H178" s="10">
        <v>500000</v>
      </c>
      <c r="I178" s="11" t="str">
        <f>IF(G178&lt;&gt;0,H178/G178*100,"**.**")</f>
        <v>**.**</v>
      </c>
      <c r="J178" s="11" t="str">
        <f>IF(F178&lt;&gt;0,H178/F178*100,"**.**")</f>
        <v>**.**</v>
      </c>
    </row>
    <row r="179" spans="2:10" s="16" customFormat="1" ht="18">
      <c r="B179" s="17" t="s">
        <v>330</v>
      </c>
      <c r="C179" s="17"/>
      <c r="D179" s="17"/>
      <c r="E179" s="17" t="s">
        <v>331</v>
      </c>
      <c r="F179" s="18">
        <f>+F180+F195+F205+F214+F224+F234+F246+F261+F269+F273+F286+F296</f>
        <v>196000</v>
      </c>
      <c r="G179" s="18">
        <f>+G180+G195+G205+G214+G224+G234+G246+G261+G269+G273+G286+G296</f>
        <v>273836.17</v>
      </c>
      <c r="H179" s="18">
        <f>+H180+H195+H205+H214+H224+H234+H246+H261+H269+H273+H286+H296</f>
        <v>212187.87</v>
      </c>
      <c r="I179" s="19">
        <f>IF(G179&lt;&gt;0,H179/G179*100,"**.**")</f>
        <v>77.48715956697758</v>
      </c>
      <c r="J179" s="19">
        <f>IF(F179&lt;&gt;0,H179/F179*100,"**.**")</f>
        <v>108.25911734693878</v>
      </c>
    </row>
    <row r="180" spans="2:10" s="12" customFormat="1" ht="15.75">
      <c r="B180" s="13" t="s">
        <v>332</v>
      </c>
      <c r="C180" s="13"/>
      <c r="D180" s="13"/>
      <c r="E180" s="13" t="s">
        <v>333</v>
      </c>
      <c r="F180" s="14">
        <f>+F181</f>
        <v>15100</v>
      </c>
      <c r="G180" s="14">
        <f>+G181</f>
        <v>15100</v>
      </c>
      <c r="H180" s="14">
        <f>+H181</f>
        <v>17800</v>
      </c>
      <c r="I180" s="15">
        <f>IF(G180&lt;&gt;0,H180/G180*100,"**.**")</f>
        <v>117.88079470198676</v>
      </c>
      <c r="J180" s="15">
        <f>IF(F180&lt;&gt;0,H180/F180*100,"**.**")</f>
        <v>117.88079470198676</v>
      </c>
    </row>
    <row r="181" spans="1:10" s="36" customFormat="1" ht="15.75">
      <c r="A181" s="33" t="s">
        <v>276</v>
      </c>
      <c r="B181" s="33"/>
      <c r="C181" s="33" t="s">
        <v>490</v>
      </c>
      <c r="D181" s="33"/>
      <c r="E181" s="33" t="s">
        <v>491</v>
      </c>
      <c r="F181" s="34">
        <f>+F182+F184+F187+F189+F192</f>
        <v>15100</v>
      </c>
      <c r="G181" s="34">
        <f>+G182+G184+G187+G189+G192</f>
        <v>15100</v>
      </c>
      <c r="H181" s="34">
        <f>+H182+H184+H187+H189+H192</f>
        <v>17800</v>
      </c>
      <c r="I181" s="35">
        <f>IF(G181&lt;&gt;0,H181/G181*100,"**.**")</f>
        <v>117.88079470198676</v>
      </c>
      <c r="J181" s="35">
        <f>IF(F181&lt;&gt;0,H181/F181*100,"**.**")</f>
        <v>117.88079470198676</v>
      </c>
    </row>
    <row r="182" spans="1:10" s="4" customFormat="1" ht="17.25">
      <c r="A182" s="5" t="s">
        <v>279</v>
      </c>
      <c r="B182" s="5"/>
      <c r="C182" s="5" t="s">
        <v>336</v>
      </c>
      <c r="D182" s="5"/>
      <c r="E182" s="5" t="s">
        <v>269</v>
      </c>
      <c r="F182" s="6">
        <f>+F183</f>
        <v>2100</v>
      </c>
      <c r="G182" s="6">
        <f>+G183</f>
        <v>2100</v>
      </c>
      <c r="H182" s="6">
        <f>+H183</f>
        <v>1000</v>
      </c>
      <c r="I182" s="7">
        <f>IF(G182&lt;&gt;0,H182/G182*100,"**.**")</f>
        <v>47.61904761904761</v>
      </c>
      <c r="J182" s="7">
        <f>IF(F182&lt;&gt;0,H182/F182*100,"**.**")</f>
        <v>47.61904761904761</v>
      </c>
    </row>
    <row r="183" spans="2:10" s="8" customFormat="1" ht="12.75">
      <c r="B183" s="9"/>
      <c r="C183" s="9"/>
      <c r="D183" s="9" t="s">
        <v>222</v>
      </c>
      <c r="E183" s="9" t="s">
        <v>432</v>
      </c>
      <c r="F183" s="10">
        <v>2100</v>
      </c>
      <c r="G183" s="10">
        <v>2100</v>
      </c>
      <c r="H183" s="10">
        <v>1000</v>
      </c>
      <c r="I183" s="11">
        <f>IF(G183&lt;&gt;0,H183/G183*100,"**.**")</f>
        <v>47.61904761904761</v>
      </c>
      <c r="J183" s="11">
        <f>IF(F183&lt;&gt;0,H183/F183*100,"**.**")</f>
        <v>47.61904761904761</v>
      </c>
    </row>
    <row r="184" spans="1:10" s="4" customFormat="1" ht="17.25">
      <c r="A184" s="5" t="s">
        <v>280</v>
      </c>
      <c r="B184" s="5"/>
      <c r="C184" s="5" t="s">
        <v>338</v>
      </c>
      <c r="D184" s="5"/>
      <c r="E184" s="5" t="s">
        <v>339</v>
      </c>
      <c r="F184" s="6">
        <f>+F185+F186</f>
        <v>900</v>
      </c>
      <c r="G184" s="6">
        <f>+G185+G186</f>
        <v>900</v>
      </c>
      <c r="H184" s="6">
        <f>+H185+H186</f>
        <v>1500</v>
      </c>
      <c r="I184" s="7">
        <f>IF(G184&lt;&gt;0,H184/G184*100,"**.**")</f>
        <v>166.66666666666669</v>
      </c>
      <c r="J184" s="7">
        <f>IF(F184&lt;&gt;0,H184/F184*100,"**.**")</f>
        <v>166.66666666666669</v>
      </c>
    </row>
    <row r="185" spans="2:10" s="8" customFormat="1" ht="12.75">
      <c r="B185" s="9"/>
      <c r="C185" s="9"/>
      <c r="D185" s="9" t="s">
        <v>134</v>
      </c>
      <c r="E185" s="9" t="s">
        <v>339</v>
      </c>
      <c r="F185" s="10">
        <v>900</v>
      </c>
      <c r="G185" s="10">
        <v>900</v>
      </c>
      <c r="H185" s="10">
        <v>0</v>
      </c>
      <c r="I185" s="11">
        <f>IF(G185&lt;&gt;0,H185/G185*100,"**.**")</f>
        <v>0</v>
      </c>
      <c r="J185" s="11">
        <f>IF(F185&lt;&gt;0,H185/F185*100,"**.**")</f>
        <v>0</v>
      </c>
    </row>
    <row r="186" spans="2:10" s="8" customFormat="1" ht="12.75">
      <c r="B186" s="9"/>
      <c r="C186" s="9"/>
      <c r="D186" s="9" t="s">
        <v>270</v>
      </c>
      <c r="E186" s="9" t="s">
        <v>267</v>
      </c>
      <c r="F186" s="10">
        <v>0</v>
      </c>
      <c r="G186" s="10">
        <v>0</v>
      </c>
      <c r="H186" s="10">
        <v>1500</v>
      </c>
      <c r="I186" s="11" t="str">
        <f>IF(G186&lt;&gt;0,H186/G186*100,"**.**")</f>
        <v>**.**</v>
      </c>
      <c r="J186" s="11" t="str">
        <f>IF(F186&lt;&gt;0,H186/F186*100,"**.**")</f>
        <v>**.**</v>
      </c>
    </row>
    <row r="187" spans="1:10" s="4" customFormat="1" ht="17.25">
      <c r="A187" s="5" t="s">
        <v>281</v>
      </c>
      <c r="B187" s="5"/>
      <c r="C187" s="5" t="s">
        <v>341</v>
      </c>
      <c r="D187" s="5"/>
      <c r="E187" s="5" t="s">
        <v>342</v>
      </c>
      <c r="F187" s="6">
        <f>+F188</f>
        <v>3700</v>
      </c>
      <c r="G187" s="6">
        <f>+G188</f>
        <v>3700</v>
      </c>
      <c r="H187" s="6">
        <f>+H188</f>
        <v>6200</v>
      </c>
      <c r="I187" s="7">
        <f>IF(G187&lt;&gt;0,H187/G187*100,"**.**")</f>
        <v>167.56756756756758</v>
      </c>
      <c r="J187" s="7">
        <f>IF(F187&lt;&gt;0,H187/F187*100,"**.**")</f>
        <v>167.56756756756758</v>
      </c>
    </row>
    <row r="188" spans="2:10" s="8" customFormat="1" ht="12.75">
      <c r="B188" s="9"/>
      <c r="C188" s="9"/>
      <c r="D188" s="9" t="s">
        <v>221</v>
      </c>
      <c r="E188" s="9" t="s">
        <v>429</v>
      </c>
      <c r="F188" s="10">
        <v>3700</v>
      </c>
      <c r="G188" s="10">
        <v>3700</v>
      </c>
      <c r="H188" s="10">
        <v>6200</v>
      </c>
      <c r="I188" s="11">
        <f>IF(G188&lt;&gt;0,H188/G188*100,"**.**")</f>
        <v>167.56756756756758</v>
      </c>
      <c r="J188" s="11">
        <f>IF(F188&lt;&gt;0,H188/F188*100,"**.**")</f>
        <v>167.56756756756758</v>
      </c>
    </row>
    <row r="189" spans="1:10" s="4" customFormat="1" ht="17.25">
      <c r="A189" s="5" t="s">
        <v>286</v>
      </c>
      <c r="B189" s="5"/>
      <c r="C189" s="5" t="s">
        <v>344</v>
      </c>
      <c r="D189" s="5"/>
      <c r="E189" s="5" t="s">
        <v>345</v>
      </c>
      <c r="F189" s="6">
        <f>+F190+F191</f>
        <v>8300</v>
      </c>
      <c r="G189" s="6">
        <f>+G190+G191</f>
        <v>8300</v>
      </c>
      <c r="H189" s="6">
        <f>+H190+H191</f>
        <v>8800</v>
      </c>
      <c r="I189" s="7">
        <f>IF(G189&lt;&gt;0,H189/G189*100,"**.**")</f>
        <v>106.02409638554218</v>
      </c>
      <c r="J189" s="7">
        <f>IF(F189&lt;&gt;0,H189/F189*100,"**.**")</f>
        <v>106.02409638554218</v>
      </c>
    </row>
    <row r="190" spans="2:10" s="8" customFormat="1" ht="12.75">
      <c r="B190" s="9"/>
      <c r="C190" s="9"/>
      <c r="D190" s="9" t="s">
        <v>231</v>
      </c>
      <c r="E190" s="9" t="s">
        <v>430</v>
      </c>
      <c r="F190" s="10">
        <v>8300</v>
      </c>
      <c r="G190" s="10">
        <v>8300</v>
      </c>
      <c r="H190" s="10">
        <v>7800</v>
      </c>
      <c r="I190" s="11">
        <f>IF(G190&lt;&gt;0,H190/G190*100,"**.**")</f>
        <v>93.97590361445783</v>
      </c>
      <c r="J190" s="11">
        <f>IF(F190&lt;&gt;0,H190/F190*100,"**.**")</f>
        <v>93.97590361445783</v>
      </c>
    </row>
    <row r="191" spans="2:10" s="8" customFormat="1" ht="12.75">
      <c r="B191" s="9"/>
      <c r="C191" s="9"/>
      <c r="D191" s="9" t="s">
        <v>261</v>
      </c>
      <c r="E191" s="9" t="s">
        <v>431</v>
      </c>
      <c r="F191" s="10">
        <v>0</v>
      </c>
      <c r="G191" s="10">
        <v>0</v>
      </c>
      <c r="H191" s="10">
        <v>1000</v>
      </c>
      <c r="I191" s="11" t="str">
        <f>IF(G191&lt;&gt;0,H191/G191*100,"**.**")</f>
        <v>**.**</v>
      </c>
      <c r="J191" s="11" t="str">
        <f>IF(F191&lt;&gt;0,H191/F191*100,"**.**")</f>
        <v>**.**</v>
      </c>
    </row>
    <row r="192" spans="1:10" s="4" customFormat="1" ht="17.25">
      <c r="A192" s="5" t="s">
        <v>291</v>
      </c>
      <c r="B192" s="5"/>
      <c r="C192" s="5" t="s">
        <v>347</v>
      </c>
      <c r="D192" s="5"/>
      <c r="E192" s="5" t="s">
        <v>348</v>
      </c>
      <c r="F192" s="6">
        <f>+F193+F194</f>
        <v>100</v>
      </c>
      <c r="G192" s="6">
        <f>+G193+G194</f>
        <v>100</v>
      </c>
      <c r="H192" s="6">
        <f>+H193+H194</f>
        <v>300</v>
      </c>
      <c r="I192" s="7">
        <f>IF(G192&lt;&gt;0,H192/G192*100,"**.**")</f>
        <v>300</v>
      </c>
      <c r="J192" s="7">
        <f>IF(F192&lt;&gt;0,H192/F192*100,"**.**")</f>
        <v>300</v>
      </c>
    </row>
    <row r="193" spans="2:10" s="8" customFormat="1" ht="12.75">
      <c r="B193" s="9"/>
      <c r="C193" s="9"/>
      <c r="D193" s="9" t="s">
        <v>209</v>
      </c>
      <c r="E193" s="9" t="s">
        <v>210</v>
      </c>
      <c r="F193" s="10">
        <v>100</v>
      </c>
      <c r="G193" s="10">
        <v>100</v>
      </c>
      <c r="H193" s="10">
        <v>100</v>
      </c>
      <c r="I193" s="11">
        <f>IF(G193&lt;&gt;0,H193/G193*100,"**.**")</f>
        <v>100</v>
      </c>
      <c r="J193" s="11">
        <f>IF(F193&lt;&gt;0,H193/F193*100,"**.**")</f>
        <v>100</v>
      </c>
    </row>
    <row r="194" spans="2:10" s="8" customFormat="1" ht="12.75">
      <c r="B194" s="9"/>
      <c r="C194" s="9"/>
      <c r="D194" s="9" t="s">
        <v>211</v>
      </c>
      <c r="E194" s="9" t="s">
        <v>212</v>
      </c>
      <c r="F194" s="10">
        <v>0</v>
      </c>
      <c r="G194" s="10">
        <v>0</v>
      </c>
      <c r="H194" s="10">
        <v>200</v>
      </c>
      <c r="I194" s="11" t="str">
        <f>IF(G194&lt;&gt;0,H194/G194*100,"**.**")</f>
        <v>**.**</v>
      </c>
      <c r="J194" s="11" t="str">
        <f>IF(F194&lt;&gt;0,H194/F194*100,"**.**")</f>
        <v>**.**</v>
      </c>
    </row>
    <row r="195" spans="2:10" s="12" customFormat="1" ht="15.75">
      <c r="B195" s="13" t="s">
        <v>349</v>
      </c>
      <c r="C195" s="13"/>
      <c r="D195" s="13"/>
      <c r="E195" s="13" t="s">
        <v>350</v>
      </c>
      <c r="F195" s="14">
        <f>+F196</f>
        <v>13900</v>
      </c>
      <c r="G195" s="14">
        <f>+G196</f>
        <v>13900</v>
      </c>
      <c r="H195" s="14">
        <f>+H196</f>
        <v>16700</v>
      </c>
      <c r="I195" s="15">
        <f>IF(G195&lt;&gt;0,H195/G195*100,"**.**")</f>
        <v>120.14388489208633</v>
      </c>
      <c r="J195" s="15">
        <f>IF(F195&lt;&gt;0,H195/F195*100,"**.**")</f>
        <v>120.14388489208633</v>
      </c>
    </row>
    <row r="196" spans="1:10" s="36" customFormat="1" ht="15.75">
      <c r="A196" s="33" t="s">
        <v>294</v>
      </c>
      <c r="B196" s="33"/>
      <c r="C196" s="33" t="s">
        <v>490</v>
      </c>
      <c r="D196" s="33"/>
      <c r="E196" s="33" t="s">
        <v>491</v>
      </c>
      <c r="F196" s="34">
        <f>+F197+F200+F203</f>
        <v>13900</v>
      </c>
      <c r="G196" s="34">
        <f>+G197+G200+G203</f>
        <v>13900</v>
      </c>
      <c r="H196" s="34">
        <f>+H197+H200+H203</f>
        <v>16700</v>
      </c>
      <c r="I196" s="35">
        <f>IF(G196&lt;&gt;0,H196/G196*100,"**.**")</f>
        <v>120.14388489208633</v>
      </c>
      <c r="J196" s="35">
        <f>IF(F196&lt;&gt;0,H196/F196*100,"**.**")</f>
        <v>120.14388489208633</v>
      </c>
    </row>
    <row r="197" spans="1:10" s="4" customFormat="1" ht="17.25">
      <c r="A197" s="5" t="s">
        <v>295</v>
      </c>
      <c r="B197" s="5"/>
      <c r="C197" s="5" t="s">
        <v>353</v>
      </c>
      <c r="D197" s="5"/>
      <c r="E197" s="5" t="s">
        <v>339</v>
      </c>
      <c r="F197" s="6">
        <f>+F198+F199</f>
        <v>6000</v>
      </c>
      <c r="G197" s="6">
        <f>+G198+G199</f>
        <v>6000</v>
      </c>
      <c r="H197" s="6">
        <f>+H198+H199</f>
        <v>6000</v>
      </c>
      <c r="I197" s="7">
        <f>IF(G197&lt;&gt;0,H197/G197*100,"**.**")</f>
        <v>100</v>
      </c>
      <c r="J197" s="7">
        <f>IF(F197&lt;&gt;0,H197/F197*100,"**.**")</f>
        <v>100</v>
      </c>
    </row>
    <row r="198" spans="2:10" s="8" customFormat="1" ht="12.75">
      <c r="B198" s="9"/>
      <c r="C198" s="9"/>
      <c r="D198" s="9" t="s">
        <v>221</v>
      </c>
      <c r="E198" s="9" t="s">
        <v>429</v>
      </c>
      <c r="F198" s="10">
        <v>6000</v>
      </c>
      <c r="G198" s="10">
        <v>6000</v>
      </c>
      <c r="H198" s="10">
        <v>0</v>
      </c>
      <c r="I198" s="11">
        <f>IF(G198&lt;&gt;0,H198/G198*100,"**.**")</f>
        <v>0</v>
      </c>
      <c r="J198" s="11">
        <f>IF(F198&lt;&gt;0,H198/F198*100,"**.**")</f>
        <v>0</v>
      </c>
    </row>
    <row r="199" spans="2:10" s="8" customFormat="1" ht="12.75">
      <c r="B199" s="9"/>
      <c r="C199" s="9"/>
      <c r="D199" s="9" t="s">
        <v>134</v>
      </c>
      <c r="E199" s="9" t="s">
        <v>339</v>
      </c>
      <c r="F199" s="10">
        <v>0</v>
      </c>
      <c r="G199" s="10">
        <v>0</v>
      </c>
      <c r="H199" s="10">
        <v>6000</v>
      </c>
      <c r="I199" s="11" t="str">
        <f>IF(G199&lt;&gt;0,H199/G199*100,"**.**")</f>
        <v>**.**</v>
      </c>
      <c r="J199" s="11" t="str">
        <f>IF(F199&lt;&gt;0,H199/F199*100,"**.**")</f>
        <v>**.**</v>
      </c>
    </row>
    <row r="200" spans="1:10" s="4" customFormat="1" ht="17.25">
      <c r="A200" s="5" t="s">
        <v>296</v>
      </c>
      <c r="B200" s="5"/>
      <c r="C200" s="5" t="s">
        <v>355</v>
      </c>
      <c r="D200" s="5"/>
      <c r="E200" s="5" t="s">
        <v>342</v>
      </c>
      <c r="F200" s="6">
        <f>+F201+F202</f>
        <v>7800</v>
      </c>
      <c r="G200" s="6">
        <f>+G201+G202</f>
        <v>7800</v>
      </c>
      <c r="H200" s="6">
        <f>+H201+H202</f>
        <v>10500</v>
      </c>
      <c r="I200" s="7">
        <f>IF(G200&lt;&gt;0,H200/G200*100,"**.**")</f>
        <v>134.6153846153846</v>
      </c>
      <c r="J200" s="7">
        <f>IF(F200&lt;&gt;0,H200/F200*100,"**.**")</f>
        <v>134.6153846153846</v>
      </c>
    </row>
    <row r="201" spans="2:10" s="8" customFormat="1" ht="12.75">
      <c r="B201" s="9"/>
      <c r="C201" s="9"/>
      <c r="D201" s="9" t="s">
        <v>221</v>
      </c>
      <c r="E201" s="9" t="s">
        <v>429</v>
      </c>
      <c r="F201" s="10">
        <v>0</v>
      </c>
      <c r="G201" s="10">
        <v>0</v>
      </c>
      <c r="H201" s="10">
        <v>8000</v>
      </c>
      <c r="I201" s="11" t="str">
        <f>IF(G201&lt;&gt;0,H201/G201*100,"**.**")</f>
        <v>**.**</v>
      </c>
      <c r="J201" s="11" t="str">
        <f>IF(F201&lt;&gt;0,H201/F201*100,"**.**")</f>
        <v>**.**</v>
      </c>
    </row>
    <row r="202" spans="2:10" s="8" customFormat="1" ht="12.75">
      <c r="B202" s="9"/>
      <c r="C202" s="9"/>
      <c r="D202" s="9" t="s">
        <v>231</v>
      </c>
      <c r="E202" s="9" t="s">
        <v>430</v>
      </c>
      <c r="F202" s="10">
        <v>7800</v>
      </c>
      <c r="G202" s="10">
        <v>7800</v>
      </c>
      <c r="H202" s="10">
        <v>2500</v>
      </c>
      <c r="I202" s="11">
        <f>IF(G202&lt;&gt;0,H202/G202*100,"**.**")</f>
        <v>32.05128205128205</v>
      </c>
      <c r="J202" s="11">
        <f>IF(F202&lt;&gt;0,H202/F202*100,"**.**")</f>
        <v>32.05128205128205</v>
      </c>
    </row>
    <row r="203" spans="1:10" s="4" customFormat="1" ht="17.25">
      <c r="A203" s="5" t="s">
        <v>297</v>
      </c>
      <c r="B203" s="5"/>
      <c r="C203" s="5" t="s">
        <v>357</v>
      </c>
      <c r="D203" s="5"/>
      <c r="E203" s="5" t="s">
        <v>348</v>
      </c>
      <c r="F203" s="6">
        <f>+F204</f>
        <v>100</v>
      </c>
      <c r="G203" s="6">
        <f>+G204</f>
        <v>100</v>
      </c>
      <c r="H203" s="6">
        <f>+H204</f>
        <v>200</v>
      </c>
      <c r="I203" s="7">
        <f>IF(G203&lt;&gt;0,H203/G203*100,"**.**")</f>
        <v>200</v>
      </c>
      <c r="J203" s="7">
        <f>IF(F203&lt;&gt;0,H203/F203*100,"**.**")</f>
        <v>200</v>
      </c>
    </row>
    <row r="204" spans="2:10" s="8" customFormat="1" ht="12.75">
      <c r="B204" s="9"/>
      <c r="C204" s="9"/>
      <c r="D204" s="9" t="s">
        <v>209</v>
      </c>
      <c r="E204" s="9" t="s">
        <v>210</v>
      </c>
      <c r="F204" s="10">
        <v>100</v>
      </c>
      <c r="G204" s="10">
        <v>100</v>
      </c>
      <c r="H204" s="10">
        <v>200</v>
      </c>
      <c r="I204" s="11">
        <f>IF(G204&lt;&gt;0,H204/G204*100,"**.**")</f>
        <v>200</v>
      </c>
      <c r="J204" s="11">
        <f>IF(F204&lt;&gt;0,H204/F204*100,"**.**")</f>
        <v>200</v>
      </c>
    </row>
    <row r="205" spans="2:10" s="12" customFormat="1" ht="15.75">
      <c r="B205" s="13" t="s">
        <v>358</v>
      </c>
      <c r="C205" s="13"/>
      <c r="D205" s="13"/>
      <c r="E205" s="13" t="s">
        <v>359</v>
      </c>
      <c r="F205" s="14">
        <f>+F206</f>
        <v>5800</v>
      </c>
      <c r="G205" s="14">
        <f>+G206</f>
        <v>5800</v>
      </c>
      <c r="H205" s="14">
        <f>+H206</f>
        <v>7000</v>
      </c>
      <c r="I205" s="15">
        <f>IF(G205&lt;&gt;0,H205/G205*100,"**.**")</f>
        <v>120.6896551724138</v>
      </c>
      <c r="J205" s="15">
        <f>IF(F205&lt;&gt;0,H205/F205*100,"**.**")</f>
        <v>120.6896551724138</v>
      </c>
    </row>
    <row r="206" spans="1:10" s="36" customFormat="1" ht="15.75">
      <c r="A206" s="33" t="s">
        <v>301</v>
      </c>
      <c r="B206" s="33"/>
      <c r="C206" s="33" t="s">
        <v>490</v>
      </c>
      <c r="D206" s="33"/>
      <c r="E206" s="33" t="s">
        <v>491</v>
      </c>
      <c r="F206" s="34">
        <f>+F207+F209+F211</f>
        <v>5800</v>
      </c>
      <c r="G206" s="34">
        <f>+G207+G209+G211</f>
        <v>5800</v>
      </c>
      <c r="H206" s="34">
        <f>+H207+H209+H211</f>
        <v>7000</v>
      </c>
      <c r="I206" s="35">
        <f>IF(G206&lt;&gt;0,H206/G206*100,"**.**")</f>
        <v>120.6896551724138</v>
      </c>
      <c r="J206" s="35">
        <f>IF(F206&lt;&gt;0,H206/F206*100,"**.**")</f>
        <v>120.6896551724138</v>
      </c>
    </row>
    <row r="207" spans="1:10" s="4" customFormat="1" ht="17.25">
      <c r="A207" s="5" t="s">
        <v>302</v>
      </c>
      <c r="B207" s="5"/>
      <c r="C207" s="5" t="s">
        <v>363</v>
      </c>
      <c r="D207" s="5"/>
      <c r="E207" s="5" t="s">
        <v>364</v>
      </c>
      <c r="F207" s="6">
        <f>+F208</f>
        <v>1700</v>
      </c>
      <c r="G207" s="6">
        <f>+G208</f>
        <v>1700</v>
      </c>
      <c r="H207" s="6">
        <f>+H208</f>
        <v>1700</v>
      </c>
      <c r="I207" s="7">
        <f>IF(G207&lt;&gt;0,H207/G207*100,"**.**")</f>
        <v>100</v>
      </c>
      <c r="J207" s="7">
        <f>IF(F207&lt;&gt;0,H207/F207*100,"**.**")</f>
        <v>100</v>
      </c>
    </row>
    <row r="208" spans="2:10" s="8" customFormat="1" ht="12.75">
      <c r="B208" s="9"/>
      <c r="C208" s="9"/>
      <c r="D208" s="9" t="s">
        <v>361</v>
      </c>
      <c r="E208" s="9" t="s">
        <v>362</v>
      </c>
      <c r="F208" s="10">
        <v>1700</v>
      </c>
      <c r="G208" s="10">
        <v>1700</v>
      </c>
      <c r="H208" s="10">
        <v>1700</v>
      </c>
      <c r="I208" s="11">
        <f>IF(G208&lt;&gt;0,H208/G208*100,"**.**")</f>
        <v>100</v>
      </c>
      <c r="J208" s="11">
        <f>IF(F208&lt;&gt;0,H208/F208*100,"**.**")</f>
        <v>100</v>
      </c>
    </row>
    <row r="209" spans="1:10" s="4" customFormat="1" ht="17.25">
      <c r="A209" s="5" t="s">
        <v>307</v>
      </c>
      <c r="B209" s="5"/>
      <c r="C209" s="5" t="s">
        <v>365</v>
      </c>
      <c r="D209" s="5"/>
      <c r="E209" s="5" t="s">
        <v>348</v>
      </c>
      <c r="F209" s="6">
        <f>+F210</f>
        <v>100</v>
      </c>
      <c r="G209" s="6">
        <f>+G210</f>
        <v>100</v>
      </c>
      <c r="H209" s="6">
        <f>+H210</f>
        <v>100</v>
      </c>
      <c r="I209" s="7">
        <f>IF(G209&lt;&gt;0,H209/G209*100,"**.**")</f>
        <v>100</v>
      </c>
      <c r="J209" s="7">
        <f>IF(F209&lt;&gt;0,H209/F209*100,"**.**")</f>
        <v>100</v>
      </c>
    </row>
    <row r="210" spans="2:10" s="8" customFormat="1" ht="12.75">
      <c r="B210" s="9"/>
      <c r="C210" s="9"/>
      <c r="D210" s="9" t="s">
        <v>209</v>
      </c>
      <c r="E210" s="9" t="s">
        <v>210</v>
      </c>
      <c r="F210" s="10">
        <v>100</v>
      </c>
      <c r="G210" s="10">
        <v>100</v>
      </c>
      <c r="H210" s="10">
        <v>100</v>
      </c>
      <c r="I210" s="11">
        <f>IF(G210&lt;&gt;0,H210/G210*100,"**.**")</f>
        <v>100</v>
      </c>
      <c r="J210" s="11">
        <f>IF(F210&lt;&gt;0,H210/F210*100,"**.**")</f>
        <v>100</v>
      </c>
    </row>
    <row r="211" spans="1:10" s="4" customFormat="1" ht="17.25">
      <c r="A211" s="5" t="s">
        <v>308</v>
      </c>
      <c r="B211" s="5"/>
      <c r="C211" s="5" t="s">
        <v>366</v>
      </c>
      <c r="D211" s="5"/>
      <c r="E211" s="5" t="s">
        <v>339</v>
      </c>
      <c r="F211" s="6">
        <f>+F212+F213</f>
        <v>4000</v>
      </c>
      <c r="G211" s="6">
        <f>+G212+G213</f>
        <v>4000</v>
      </c>
      <c r="H211" s="6">
        <f>+H212+H213</f>
        <v>5200</v>
      </c>
      <c r="I211" s="7">
        <f>IF(G211&lt;&gt;0,H211/G211*100,"**.**")</f>
        <v>130</v>
      </c>
      <c r="J211" s="7">
        <f>IF(F211&lt;&gt;0,H211/F211*100,"**.**")</f>
        <v>130</v>
      </c>
    </row>
    <row r="212" spans="2:10" s="8" customFormat="1" ht="12.75">
      <c r="B212" s="9"/>
      <c r="C212" s="9"/>
      <c r="D212" s="9" t="s">
        <v>231</v>
      </c>
      <c r="E212" s="9" t="s">
        <v>430</v>
      </c>
      <c r="F212" s="10">
        <v>200</v>
      </c>
      <c r="G212" s="10">
        <v>200</v>
      </c>
      <c r="H212" s="10">
        <v>200</v>
      </c>
      <c r="I212" s="11">
        <f>IF(G212&lt;&gt;0,H212/G212*100,"**.**")</f>
        <v>100</v>
      </c>
      <c r="J212" s="11">
        <f>IF(F212&lt;&gt;0,H212/F212*100,"**.**")</f>
        <v>100</v>
      </c>
    </row>
    <row r="213" spans="2:10" s="8" customFormat="1" ht="12.75">
      <c r="B213" s="9"/>
      <c r="C213" s="9"/>
      <c r="D213" s="9" t="s">
        <v>134</v>
      </c>
      <c r="E213" s="9" t="s">
        <v>339</v>
      </c>
      <c r="F213" s="10">
        <v>3800</v>
      </c>
      <c r="G213" s="10">
        <v>3800</v>
      </c>
      <c r="H213" s="10">
        <v>5000</v>
      </c>
      <c r="I213" s="11">
        <f>IF(G213&lt;&gt;0,H213/G213*100,"**.**")</f>
        <v>131.57894736842107</v>
      </c>
      <c r="J213" s="11">
        <f>IF(F213&lt;&gt;0,H213/F213*100,"**.**")</f>
        <v>131.57894736842107</v>
      </c>
    </row>
    <row r="214" spans="2:10" s="12" customFormat="1" ht="15.75">
      <c r="B214" s="13" t="s">
        <v>367</v>
      </c>
      <c r="C214" s="13"/>
      <c r="D214" s="13"/>
      <c r="E214" s="13" t="s">
        <v>368</v>
      </c>
      <c r="F214" s="14">
        <f>+F215</f>
        <v>5200</v>
      </c>
      <c r="G214" s="14">
        <f>+G215</f>
        <v>83036.17</v>
      </c>
      <c r="H214" s="14">
        <f>+H215</f>
        <v>15087.87</v>
      </c>
      <c r="I214" s="15">
        <f>IF(G214&lt;&gt;0,H214/G214*100,"**.**")</f>
        <v>18.17023834312204</v>
      </c>
      <c r="J214" s="15">
        <f>IF(F214&lt;&gt;0,H214/F214*100,"**.**")</f>
        <v>290.1513461538462</v>
      </c>
    </row>
    <row r="215" spans="1:10" s="36" customFormat="1" ht="15.75">
      <c r="A215" s="33" t="s">
        <v>309</v>
      </c>
      <c r="B215" s="33"/>
      <c r="C215" s="33" t="s">
        <v>490</v>
      </c>
      <c r="D215" s="33"/>
      <c r="E215" s="33" t="s">
        <v>491</v>
      </c>
      <c r="F215" s="34">
        <f>+F216+F218+F220+F222</f>
        <v>5200</v>
      </c>
      <c r="G215" s="34">
        <f>+G216+G218+G220+G222</f>
        <v>83036.17</v>
      </c>
      <c r="H215" s="34">
        <f>+H216+H218+H220+H222</f>
        <v>15087.87</v>
      </c>
      <c r="I215" s="35">
        <f>IF(G215&lt;&gt;0,H215/G215*100,"**.**")</f>
        <v>18.17023834312204</v>
      </c>
      <c r="J215" s="35">
        <f>IF(F215&lt;&gt;0,H215/F215*100,"**.**")</f>
        <v>290.1513461538462</v>
      </c>
    </row>
    <row r="216" spans="1:10" s="4" customFormat="1" ht="17.25">
      <c r="A216" s="5" t="s">
        <v>312</v>
      </c>
      <c r="B216" s="5"/>
      <c r="C216" s="5" t="s">
        <v>369</v>
      </c>
      <c r="D216" s="5"/>
      <c r="E216" s="5" t="s">
        <v>339</v>
      </c>
      <c r="F216" s="6">
        <f>+F217</f>
        <v>4600</v>
      </c>
      <c r="G216" s="6">
        <f>+G217</f>
        <v>4600</v>
      </c>
      <c r="H216" s="6">
        <f>+H217</f>
        <v>4600</v>
      </c>
      <c r="I216" s="7">
        <f>IF(G216&lt;&gt;0,H216/G216*100,"**.**")</f>
        <v>100</v>
      </c>
      <c r="J216" s="7">
        <f>IF(F216&lt;&gt;0,H216/F216*100,"**.**")</f>
        <v>100</v>
      </c>
    </row>
    <row r="217" spans="2:10" s="8" customFormat="1" ht="12.75">
      <c r="B217" s="9"/>
      <c r="C217" s="9"/>
      <c r="D217" s="9" t="s">
        <v>134</v>
      </c>
      <c r="E217" s="9" t="s">
        <v>339</v>
      </c>
      <c r="F217" s="10">
        <v>4600</v>
      </c>
      <c r="G217" s="10">
        <v>4600</v>
      </c>
      <c r="H217" s="10">
        <v>4600</v>
      </c>
      <c r="I217" s="11">
        <f>IF(G217&lt;&gt;0,H217/G217*100,"**.**")</f>
        <v>100</v>
      </c>
      <c r="J217" s="11">
        <f>IF(F217&lt;&gt;0,H217/F217*100,"**.**")</f>
        <v>100</v>
      </c>
    </row>
    <row r="218" spans="1:10" s="4" customFormat="1" ht="17.25">
      <c r="A218" s="5" t="s">
        <v>313</v>
      </c>
      <c r="B218" s="5"/>
      <c r="C218" s="5" t="s">
        <v>370</v>
      </c>
      <c r="D218" s="5"/>
      <c r="E218" s="5" t="s">
        <v>371</v>
      </c>
      <c r="F218" s="6">
        <f>+F219</f>
        <v>400</v>
      </c>
      <c r="G218" s="6">
        <f>+G219</f>
        <v>400</v>
      </c>
      <c r="H218" s="6">
        <f>+H219</f>
        <v>400</v>
      </c>
      <c r="I218" s="7">
        <f>IF(G218&lt;&gt;0,H218/G218*100,"**.**")</f>
        <v>100</v>
      </c>
      <c r="J218" s="7">
        <f>IF(F218&lt;&gt;0,H218/F218*100,"**.**")</f>
        <v>100</v>
      </c>
    </row>
    <row r="219" spans="2:10" s="8" customFormat="1" ht="12.75">
      <c r="B219" s="9"/>
      <c r="C219" s="9"/>
      <c r="D219" s="9" t="s">
        <v>231</v>
      </c>
      <c r="E219" s="9" t="s">
        <v>430</v>
      </c>
      <c r="F219" s="10">
        <v>400</v>
      </c>
      <c r="G219" s="10">
        <v>400</v>
      </c>
      <c r="H219" s="10">
        <v>400</v>
      </c>
      <c r="I219" s="11">
        <f>IF(G219&lt;&gt;0,H219/G219*100,"**.**")</f>
        <v>100</v>
      </c>
      <c r="J219" s="11">
        <f>IF(F219&lt;&gt;0,H219/F219*100,"**.**")</f>
        <v>100</v>
      </c>
    </row>
    <row r="220" spans="1:10" s="4" customFormat="1" ht="17.25">
      <c r="A220" s="5" t="s">
        <v>318</v>
      </c>
      <c r="B220" s="5"/>
      <c r="C220" s="5" t="s">
        <v>372</v>
      </c>
      <c r="D220" s="5"/>
      <c r="E220" s="5" t="s">
        <v>348</v>
      </c>
      <c r="F220" s="6">
        <f>+F221</f>
        <v>200</v>
      </c>
      <c r="G220" s="6">
        <f>+G221</f>
        <v>200</v>
      </c>
      <c r="H220" s="6">
        <f>+H221</f>
        <v>1600</v>
      </c>
      <c r="I220" s="7">
        <f>IF(G220&lt;&gt;0,H220/G220*100,"**.**")</f>
        <v>800</v>
      </c>
      <c r="J220" s="7">
        <f>IF(F220&lt;&gt;0,H220/F220*100,"**.**")</f>
        <v>800</v>
      </c>
    </row>
    <row r="221" spans="2:10" s="8" customFormat="1" ht="12.75">
      <c r="B221" s="9"/>
      <c r="C221" s="9"/>
      <c r="D221" s="9" t="s">
        <v>209</v>
      </c>
      <c r="E221" s="9" t="s">
        <v>210</v>
      </c>
      <c r="F221" s="10">
        <v>200</v>
      </c>
      <c r="G221" s="10">
        <v>200</v>
      </c>
      <c r="H221" s="10">
        <v>1600</v>
      </c>
      <c r="I221" s="11">
        <f>IF(G221&lt;&gt;0,H221/G221*100,"**.**")</f>
        <v>800</v>
      </c>
      <c r="J221" s="11">
        <f>IF(F221&lt;&gt;0,H221/F221*100,"**.**")</f>
        <v>800</v>
      </c>
    </row>
    <row r="222" spans="1:10" s="4" customFormat="1" ht="17.25">
      <c r="A222" s="5" t="s">
        <v>319</v>
      </c>
      <c r="B222" s="5"/>
      <c r="C222" s="5" t="s">
        <v>437</v>
      </c>
      <c r="D222" s="5"/>
      <c r="E222" s="5" t="s">
        <v>438</v>
      </c>
      <c r="F222" s="6">
        <f>+F223</f>
        <v>0</v>
      </c>
      <c r="G222" s="6">
        <f>+G223</f>
        <v>77836.17</v>
      </c>
      <c r="H222" s="6">
        <f>+H223</f>
        <v>8487.87</v>
      </c>
      <c r="I222" s="7">
        <f>IF(G222&lt;&gt;0,H222/G222*100,"**.**")</f>
        <v>10.904788866153101</v>
      </c>
      <c r="J222" s="7" t="str">
        <f>IF(F222&lt;&gt;0,H222/F222*100,"**.**")</f>
        <v>**.**</v>
      </c>
    </row>
    <row r="223" spans="2:10" s="8" customFormat="1" ht="12.75">
      <c r="B223" s="9"/>
      <c r="C223" s="9"/>
      <c r="D223" s="9" t="s">
        <v>270</v>
      </c>
      <c r="E223" s="9" t="s">
        <v>267</v>
      </c>
      <c r="F223" s="10">
        <v>0</v>
      </c>
      <c r="G223" s="10">
        <v>77836.17</v>
      </c>
      <c r="H223" s="10">
        <v>8487.87</v>
      </c>
      <c r="I223" s="11">
        <f>IF(G223&lt;&gt;0,H223/G223*100,"**.**")</f>
        <v>10.904788866153101</v>
      </c>
      <c r="J223" s="11" t="str">
        <f>IF(F223&lt;&gt;0,H223/F223*100,"**.**")</f>
        <v>**.**</v>
      </c>
    </row>
    <row r="224" spans="2:10" s="12" customFormat="1" ht="15.75">
      <c r="B224" s="13" t="s">
        <v>373</v>
      </c>
      <c r="C224" s="13"/>
      <c r="D224" s="13"/>
      <c r="E224" s="13" t="s">
        <v>374</v>
      </c>
      <c r="F224" s="14">
        <f>+F225</f>
        <v>1700</v>
      </c>
      <c r="G224" s="14">
        <f>+G225</f>
        <v>1700</v>
      </c>
      <c r="H224" s="14">
        <f>+H225</f>
        <v>1700</v>
      </c>
      <c r="I224" s="15">
        <f>IF(G224&lt;&gt;0,H224/G224*100,"**.**")</f>
        <v>100</v>
      </c>
      <c r="J224" s="15">
        <f>IF(F224&lt;&gt;0,H224/F224*100,"**.**")</f>
        <v>100</v>
      </c>
    </row>
    <row r="225" spans="1:10" s="36" customFormat="1" ht="15.75">
      <c r="A225" s="33" t="s">
        <v>323</v>
      </c>
      <c r="B225" s="33"/>
      <c r="C225" s="33" t="s">
        <v>490</v>
      </c>
      <c r="D225" s="33"/>
      <c r="E225" s="33" t="s">
        <v>491</v>
      </c>
      <c r="F225" s="34">
        <f>+F226+F228+F230+F232</f>
        <v>1700</v>
      </c>
      <c r="G225" s="34">
        <f>+G226+G228+G230+G232</f>
        <v>1700</v>
      </c>
      <c r="H225" s="34">
        <f>+H226+H228+H230+H232</f>
        <v>1700</v>
      </c>
      <c r="I225" s="35">
        <f>IF(G225&lt;&gt;0,H225/G225*100,"**.**")</f>
        <v>100</v>
      </c>
      <c r="J225" s="35">
        <f>IF(F225&lt;&gt;0,H225/F225*100,"**.**")</f>
        <v>100</v>
      </c>
    </row>
    <row r="226" spans="1:10" s="4" customFormat="1" ht="17.25">
      <c r="A226" s="5" t="s">
        <v>324</v>
      </c>
      <c r="B226" s="5"/>
      <c r="C226" s="5" t="s">
        <v>375</v>
      </c>
      <c r="D226" s="5"/>
      <c r="E226" s="5" t="s">
        <v>376</v>
      </c>
      <c r="F226" s="6">
        <f>+F227</f>
        <v>600</v>
      </c>
      <c r="G226" s="6">
        <f>+G227</f>
        <v>600</v>
      </c>
      <c r="H226" s="6">
        <f>+H227</f>
        <v>600</v>
      </c>
      <c r="I226" s="7">
        <f>IF(G226&lt;&gt;0,H226/G226*100,"**.**")</f>
        <v>100</v>
      </c>
      <c r="J226" s="7">
        <f>IF(F226&lt;&gt;0,H226/F226*100,"**.**")</f>
        <v>100</v>
      </c>
    </row>
    <row r="227" spans="2:10" s="8" customFormat="1" ht="12.75">
      <c r="B227" s="9"/>
      <c r="C227" s="9"/>
      <c r="D227" s="9" t="s">
        <v>268</v>
      </c>
      <c r="E227" s="9" t="s">
        <v>269</v>
      </c>
      <c r="F227" s="10">
        <v>600</v>
      </c>
      <c r="G227" s="10">
        <v>600</v>
      </c>
      <c r="H227" s="10">
        <v>600</v>
      </c>
      <c r="I227" s="11">
        <f>IF(G227&lt;&gt;0,H227/G227*100,"**.**")</f>
        <v>100</v>
      </c>
      <c r="J227" s="11">
        <f>IF(F227&lt;&gt;0,H227/F227*100,"**.**")</f>
        <v>100</v>
      </c>
    </row>
    <row r="228" spans="1:10" s="4" customFormat="1" ht="17.25">
      <c r="A228" s="5" t="s">
        <v>325</v>
      </c>
      <c r="B228" s="5"/>
      <c r="C228" s="5" t="s">
        <v>377</v>
      </c>
      <c r="D228" s="5"/>
      <c r="E228" s="5" t="s">
        <v>339</v>
      </c>
      <c r="F228" s="6">
        <f>+F229</f>
        <v>200</v>
      </c>
      <c r="G228" s="6">
        <f>+G229</f>
        <v>200</v>
      </c>
      <c r="H228" s="6">
        <f>+H229</f>
        <v>200</v>
      </c>
      <c r="I228" s="7">
        <f>IF(G228&lt;&gt;0,H228/G228*100,"**.**")</f>
        <v>100</v>
      </c>
      <c r="J228" s="7">
        <f>IF(F228&lt;&gt;0,H228/F228*100,"**.**")</f>
        <v>100</v>
      </c>
    </row>
    <row r="229" spans="2:10" s="8" customFormat="1" ht="12.75">
      <c r="B229" s="9"/>
      <c r="C229" s="9"/>
      <c r="D229" s="9" t="s">
        <v>134</v>
      </c>
      <c r="E229" s="9" t="s">
        <v>339</v>
      </c>
      <c r="F229" s="10">
        <v>200</v>
      </c>
      <c r="G229" s="10">
        <v>200</v>
      </c>
      <c r="H229" s="10">
        <v>200</v>
      </c>
      <c r="I229" s="11">
        <f>IF(G229&lt;&gt;0,H229/G229*100,"**.**")</f>
        <v>100</v>
      </c>
      <c r="J229" s="11">
        <f>IF(F229&lt;&gt;0,H229/F229*100,"**.**")</f>
        <v>100</v>
      </c>
    </row>
    <row r="230" spans="1:10" s="4" customFormat="1" ht="17.25">
      <c r="A230" s="5" t="s">
        <v>334</v>
      </c>
      <c r="B230" s="5"/>
      <c r="C230" s="5" t="s">
        <v>378</v>
      </c>
      <c r="D230" s="5"/>
      <c r="E230" s="5" t="s">
        <v>342</v>
      </c>
      <c r="F230" s="6">
        <f>+F231</f>
        <v>800</v>
      </c>
      <c r="G230" s="6">
        <f>+G231</f>
        <v>800</v>
      </c>
      <c r="H230" s="6">
        <f>+H231</f>
        <v>800</v>
      </c>
      <c r="I230" s="7">
        <f>IF(G230&lt;&gt;0,H230/G230*100,"**.**")</f>
        <v>100</v>
      </c>
      <c r="J230" s="7">
        <f>IF(F230&lt;&gt;0,H230/F230*100,"**.**")</f>
        <v>100</v>
      </c>
    </row>
    <row r="231" spans="2:10" s="8" customFormat="1" ht="12.75">
      <c r="B231" s="9"/>
      <c r="C231" s="9"/>
      <c r="D231" s="9" t="s">
        <v>231</v>
      </c>
      <c r="E231" s="9" t="s">
        <v>430</v>
      </c>
      <c r="F231" s="10">
        <v>800</v>
      </c>
      <c r="G231" s="10">
        <v>800</v>
      </c>
      <c r="H231" s="10">
        <v>800</v>
      </c>
      <c r="I231" s="11">
        <f>IF(G231&lt;&gt;0,H231/G231*100,"**.**")</f>
        <v>100</v>
      </c>
      <c r="J231" s="11">
        <f>IF(F231&lt;&gt;0,H231/F231*100,"**.**")</f>
        <v>100</v>
      </c>
    </row>
    <row r="232" spans="1:10" s="4" customFormat="1" ht="17.25">
      <c r="A232" s="5" t="s">
        <v>335</v>
      </c>
      <c r="B232" s="5"/>
      <c r="C232" s="5" t="s">
        <v>379</v>
      </c>
      <c r="D232" s="5"/>
      <c r="E232" s="5" t="s">
        <v>348</v>
      </c>
      <c r="F232" s="6">
        <f>+F233</f>
        <v>100</v>
      </c>
      <c r="G232" s="6">
        <f>+G233</f>
        <v>100</v>
      </c>
      <c r="H232" s="6">
        <f>+H233</f>
        <v>100</v>
      </c>
      <c r="I232" s="7">
        <f>IF(G232&lt;&gt;0,H232/G232*100,"**.**")</f>
        <v>100</v>
      </c>
      <c r="J232" s="7">
        <f>IF(F232&lt;&gt;0,H232/F232*100,"**.**")</f>
        <v>100</v>
      </c>
    </row>
    <row r="233" spans="2:10" s="8" customFormat="1" ht="12.75">
      <c r="B233" s="9"/>
      <c r="C233" s="9"/>
      <c r="D233" s="9" t="s">
        <v>209</v>
      </c>
      <c r="E233" s="9" t="s">
        <v>210</v>
      </c>
      <c r="F233" s="10">
        <v>100</v>
      </c>
      <c r="G233" s="10">
        <v>100</v>
      </c>
      <c r="H233" s="10">
        <v>100</v>
      </c>
      <c r="I233" s="11">
        <f>IF(G233&lt;&gt;0,H233/G233*100,"**.**")</f>
        <v>100</v>
      </c>
      <c r="J233" s="11">
        <f>IF(F233&lt;&gt;0,H233/F233*100,"**.**")</f>
        <v>100</v>
      </c>
    </row>
    <row r="234" spans="2:10" s="12" customFormat="1" ht="15.75">
      <c r="B234" s="13" t="s">
        <v>380</v>
      </c>
      <c r="C234" s="13"/>
      <c r="D234" s="13"/>
      <c r="E234" s="13" t="s">
        <v>381</v>
      </c>
      <c r="F234" s="14">
        <f>+F235</f>
        <v>59000</v>
      </c>
      <c r="G234" s="14">
        <f>+G235</f>
        <v>59000</v>
      </c>
      <c r="H234" s="14">
        <f>+H235</f>
        <v>59000</v>
      </c>
      <c r="I234" s="15">
        <f>IF(G234&lt;&gt;0,H234/G234*100,"**.**")</f>
        <v>100</v>
      </c>
      <c r="J234" s="15">
        <f>IF(F234&lt;&gt;0,H234/F234*100,"**.**")</f>
        <v>100</v>
      </c>
    </row>
    <row r="235" spans="1:10" s="36" customFormat="1" ht="15.75">
      <c r="A235" s="33" t="s">
        <v>337</v>
      </c>
      <c r="B235" s="33"/>
      <c r="C235" s="33" t="s">
        <v>490</v>
      </c>
      <c r="D235" s="33"/>
      <c r="E235" s="33" t="s">
        <v>491</v>
      </c>
      <c r="F235" s="34">
        <f>+F236+F239+F243</f>
        <v>59000</v>
      </c>
      <c r="G235" s="34">
        <f>+G236+G239+G243</f>
        <v>59000</v>
      </c>
      <c r="H235" s="34">
        <f>+H236+H239+H243</f>
        <v>59000</v>
      </c>
      <c r="I235" s="35">
        <f>IF(G235&lt;&gt;0,H235/G235*100,"**.**")</f>
        <v>100</v>
      </c>
      <c r="J235" s="35">
        <f>IF(F235&lt;&gt;0,H235/F235*100,"**.**")</f>
        <v>100</v>
      </c>
    </row>
    <row r="236" spans="1:10" s="4" customFormat="1" ht="17.25">
      <c r="A236" s="5" t="s">
        <v>340</v>
      </c>
      <c r="B236" s="5"/>
      <c r="C236" s="5" t="s">
        <v>382</v>
      </c>
      <c r="D236" s="5"/>
      <c r="E236" s="5" t="s">
        <v>345</v>
      </c>
      <c r="F236" s="6">
        <f>+F237+F238</f>
        <v>26700</v>
      </c>
      <c r="G236" s="6">
        <f>+G237+G238</f>
        <v>26700</v>
      </c>
      <c r="H236" s="6">
        <f>+H237+H238</f>
        <v>26700</v>
      </c>
      <c r="I236" s="7">
        <f>IF(G236&lt;&gt;0,H236/G236*100,"**.**")</f>
        <v>100</v>
      </c>
      <c r="J236" s="7">
        <f>IF(F236&lt;&gt;0,H236/F236*100,"**.**")</f>
        <v>100</v>
      </c>
    </row>
    <row r="237" spans="2:10" s="8" customFormat="1" ht="12.75">
      <c r="B237" s="9"/>
      <c r="C237" s="9"/>
      <c r="D237" s="9" t="s">
        <v>231</v>
      </c>
      <c r="E237" s="9" t="s">
        <v>430</v>
      </c>
      <c r="F237" s="10">
        <v>26700</v>
      </c>
      <c r="G237" s="10">
        <v>26700</v>
      </c>
      <c r="H237" s="10">
        <v>0</v>
      </c>
      <c r="I237" s="11">
        <f>IF(G237&lt;&gt;0,H237/G237*100,"**.**")</f>
        <v>0</v>
      </c>
      <c r="J237" s="11">
        <f>IF(F237&lt;&gt;0,H237/F237*100,"**.**")</f>
        <v>0</v>
      </c>
    </row>
    <row r="238" spans="2:10" s="8" customFormat="1" ht="12.75">
      <c r="B238" s="9"/>
      <c r="C238" s="9"/>
      <c r="D238" s="9" t="s">
        <v>261</v>
      </c>
      <c r="E238" s="9" t="s">
        <v>431</v>
      </c>
      <c r="F238" s="10">
        <v>0</v>
      </c>
      <c r="G238" s="10">
        <v>0</v>
      </c>
      <c r="H238" s="10">
        <v>26700</v>
      </c>
      <c r="I238" s="11" t="str">
        <f>IF(G238&lt;&gt;0,H238/G238*100,"**.**")</f>
        <v>**.**</v>
      </c>
      <c r="J238" s="11" t="str">
        <f>IF(F238&lt;&gt;0,H238/F238*100,"**.**")</f>
        <v>**.**</v>
      </c>
    </row>
    <row r="239" spans="1:10" s="4" customFormat="1" ht="17.25">
      <c r="A239" s="5" t="s">
        <v>343</v>
      </c>
      <c r="B239" s="5"/>
      <c r="C239" s="5" t="s">
        <v>383</v>
      </c>
      <c r="D239" s="5"/>
      <c r="E239" s="5" t="s">
        <v>342</v>
      </c>
      <c r="F239" s="6">
        <f>+F240+F241+F242</f>
        <v>31300</v>
      </c>
      <c r="G239" s="6">
        <f>+G240+G241+G242</f>
        <v>31300</v>
      </c>
      <c r="H239" s="6">
        <f>+H240+H241+H242</f>
        <v>31300</v>
      </c>
      <c r="I239" s="7">
        <f>IF(G239&lt;&gt;0,H239/G239*100,"**.**")</f>
        <v>100</v>
      </c>
      <c r="J239" s="7">
        <f>IF(F239&lt;&gt;0,H239/F239*100,"**.**")</f>
        <v>100</v>
      </c>
    </row>
    <row r="240" spans="2:10" s="8" customFormat="1" ht="12.75">
      <c r="B240" s="9"/>
      <c r="C240" s="9"/>
      <c r="D240" s="9" t="s">
        <v>216</v>
      </c>
      <c r="E240" s="9" t="s">
        <v>217</v>
      </c>
      <c r="F240" s="10">
        <v>31300</v>
      </c>
      <c r="G240" s="10">
        <v>31300</v>
      </c>
      <c r="H240" s="10">
        <v>0</v>
      </c>
      <c r="I240" s="11">
        <f>IF(G240&lt;&gt;0,H240/G240*100,"**.**")</f>
        <v>0</v>
      </c>
      <c r="J240" s="11">
        <f>IF(F240&lt;&gt;0,H240/F240*100,"**.**")</f>
        <v>0</v>
      </c>
    </row>
    <row r="241" spans="2:10" s="8" customFormat="1" ht="12.75">
      <c r="B241" s="9"/>
      <c r="C241" s="9"/>
      <c r="D241" s="9" t="s">
        <v>261</v>
      </c>
      <c r="E241" s="9" t="s">
        <v>431</v>
      </c>
      <c r="F241" s="10">
        <v>0</v>
      </c>
      <c r="G241" s="10">
        <v>0</v>
      </c>
      <c r="H241" s="10">
        <v>31100</v>
      </c>
      <c r="I241" s="11" t="str">
        <f>IF(G241&lt;&gt;0,H241/G241*100,"**.**")</f>
        <v>**.**</v>
      </c>
      <c r="J241" s="11" t="str">
        <f>IF(F241&lt;&gt;0,H241/F241*100,"**.**")</f>
        <v>**.**</v>
      </c>
    </row>
    <row r="242" spans="2:10" s="8" customFormat="1" ht="12.75">
      <c r="B242" s="9"/>
      <c r="C242" s="9"/>
      <c r="D242" s="9" t="s">
        <v>270</v>
      </c>
      <c r="E242" s="9" t="s">
        <v>267</v>
      </c>
      <c r="F242" s="10">
        <v>0</v>
      </c>
      <c r="G242" s="10">
        <v>0</v>
      </c>
      <c r="H242" s="10">
        <v>200</v>
      </c>
      <c r="I242" s="11" t="str">
        <f>IF(G242&lt;&gt;0,H242/G242*100,"**.**")</f>
        <v>**.**</v>
      </c>
      <c r="J242" s="11" t="str">
        <f>IF(F242&lt;&gt;0,H242/F242*100,"**.**")</f>
        <v>**.**</v>
      </c>
    </row>
    <row r="243" spans="1:10" s="4" customFormat="1" ht="17.25">
      <c r="A243" s="5" t="s">
        <v>346</v>
      </c>
      <c r="B243" s="5"/>
      <c r="C243" s="5" t="s">
        <v>384</v>
      </c>
      <c r="D243" s="5"/>
      <c r="E243" s="5" t="s">
        <v>348</v>
      </c>
      <c r="F243" s="6">
        <f>+F244+F245</f>
        <v>1000</v>
      </c>
      <c r="G243" s="6">
        <f>+G244+G245</f>
        <v>1000</v>
      </c>
      <c r="H243" s="6">
        <f>+H244+H245</f>
        <v>1000</v>
      </c>
      <c r="I243" s="7">
        <f>IF(G243&lt;&gt;0,H243/G243*100,"**.**")</f>
        <v>100</v>
      </c>
      <c r="J243" s="7">
        <f>IF(F243&lt;&gt;0,H243/F243*100,"**.**")</f>
        <v>100</v>
      </c>
    </row>
    <row r="244" spans="2:10" s="8" customFormat="1" ht="12.75">
      <c r="B244" s="9"/>
      <c r="C244" s="9"/>
      <c r="D244" s="9" t="s">
        <v>209</v>
      </c>
      <c r="E244" s="9" t="s">
        <v>210</v>
      </c>
      <c r="F244" s="10">
        <v>1000</v>
      </c>
      <c r="G244" s="10">
        <v>1000</v>
      </c>
      <c r="H244" s="10">
        <v>200</v>
      </c>
      <c r="I244" s="11">
        <f>IF(G244&lt;&gt;0,H244/G244*100,"**.**")</f>
        <v>20</v>
      </c>
      <c r="J244" s="11">
        <f>IF(F244&lt;&gt;0,H244/F244*100,"**.**")</f>
        <v>20</v>
      </c>
    </row>
    <row r="245" spans="2:10" s="8" customFormat="1" ht="12.75">
      <c r="B245" s="9"/>
      <c r="C245" s="9"/>
      <c r="D245" s="9" t="s">
        <v>211</v>
      </c>
      <c r="E245" s="9" t="s">
        <v>212</v>
      </c>
      <c r="F245" s="10">
        <v>0</v>
      </c>
      <c r="G245" s="10">
        <v>0</v>
      </c>
      <c r="H245" s="10">
        <v>800</v>
      </c>
      <c r="I245" s="11" t="str">
        <f>IF(G245&lt;&gt;0,H245/G245*100,"**.**")</f>
        <v>**.**</v>
      </c>
      <c r="J245" s="11" t="str">
        <f>IF(F245&lt;&gt;0,H245/F245*100,"**.**")</f>
        <v>**.**</v>
      </c>
    </row>
    <row r="246" spans="2:10" s="12" customFormat="1" ht="15.75">
      <c r="B246" s="13" t="s">
        <v>385</v>
      </c>
      <c r="C246" s="13"/>
      <c r="D246" s="13"/>
      <c r="E246" s="13" t="s">
        <v>386</v>
      </c>
      <c r="F246" s="14">
        <f>+F247</f>
        <v>44800</v>
      </c>
      <c r="G246" s="14">
        <f>+G247</f>
        <v>44800</v>
      </c>
      <c r="H246" s="14">
        <f>+H247</f>
        <v>44800</v>
      </c>
      <c r="I246" s="15">
        <f>IF(G246&lt;&gt;0,H246/G246*100,"**.**")</f>
        <v>100</v>
      </c>
      <c r="J246" s="15">
        <f>IF(F246&lt;&gt;0,H246/F246*100,"**.**")</f>
        <v>100</v>
      </c>
    </row>
    <row r="247" spans="1:10" s="36" customFormat="1" ht="15.75">
      <c r="A247" s="33" t="s">
        <v>351</v>
      </c>
      <c r="B247" s="33"/>
      <c r="C247" s="33" t="s">
        <v>490</v>
      </c>
      <c r="D247" s="33"/>
      <c r="E247" s="33" t="s">
        <v>491</v>
      </c>
      <c r="F247" s="34">
        <f>+F248+F250+F253+F255+F257+F259</f>
        <v>44800</v>
      </c>
      <c r="G247" s="34">
        <f>+G248+G250+G253+G255+G257+G259</f>
        <v>44800</v>
      </c>
      <c r="H247" s="34">
        <f>+H248+H250+H253+H255+H257+H259</f>
        <v>44800</v>
      </c>
      <c r="I247" s="35">
        <f>IF(G247&lt;&gt;0,H247/G247*100,"**.**")</f>
        <v>100</v>
      </c>
      <c r="J247" s="35">
        <f>IF(F247&lt;&gt;0,H247/F247*100,"**.**")</f>
        <v>100</v>
      </c>
    </row>
    <row r="248" spans="1:10" s="4" customFormat="1" ht="17.25">
      <c r="A248" s="5" t="s">
        <v>352</v>
      </c>
      <c r="B248" s="5"/>
      <c r="C248" s="5" t="s">
        <v>387</v>
      </c>
      <c r="D248" s="5"/>
      <c r="E248" s="5" t="s">
        <v>388</v>
      </c>
      <c r="F248" s="6">
        <f>+F249</f>
        <v>5400</v>
      </c>
      <c r="G248" s="6">
        <f>+G249</f>
        <v>5400</v>
      </c>
      <c r="H248" s="6">
        <f>+H249</f>
        <v>5400</v>
      </c>
      <c r="I248" s="7">
        <f>IF(G248&lt;&gt;0,H248/G248*100,"**.**")</f>
        <v>100</v>
      </c>
      <c r="J248" s="7">
        <f>IF(F248&lt;&gt;0,H248/F248*100,"**.**")</f>
        <v>100</v>
      </c>
    </row>
    <row r="249" spans="2:10" s="8" customFormat="1" ht="12.75">
      <c r="B249" s="9"/>
      <c r="C249" s="9"/>
      <c r="D249" s="9" t="s">
        <v>268</v>
      </c>
      <c r="E249" s="9" t="s">
        <v>269</v>
      </c>
      <c r="F249" s="10">
        <v>5400</v>
      </c>
      <c r="G249" s="10">
        <v>5400</v>
      </c>
      <c r="H249" s="10">
        <v>5400</v>
      </c>
      <c r="I249" s="11">
        <f>IF(G249&lt;&gt;0,H249/G249*100,"**.**")</f>
        <v>100</v>
      </c>
      <c r="J249" s="11">
        <f>IF(F249&lt;&gt;0,H249/F249*100,"**.**")</f>
        <v>100</v>
      </c>
    </row>
    <row r="250" spans="1:10" s="4" customFormat="1" ht="17.25">
      <c r="A250" s="5" t="s">
        <v>354</v>
      </c>
      <c r="B250" s="5"/>
      <c r="C250" s="5" t="s">
        <v>389</v>
      </c>
      <c r="D250" s="5"/>
      <c r="E250" s="5" t="s">
        <v>339</v>
      </c>
      <c r="F250" s="6">
        <f>+F251+F252</f>
        <v>6700</v>
      </c>
      <c r="G250" s="6">
        <f>+G251+G252</f>
        <v>6700</v>
      </c>
      <c r="H250" s="6">
        <f>+H251+H252</f>
        <v>6700</v>
      </c>
      <c r="I250" s="7">
        <f>IF(G250&lt;&gt;0,H250/G250*100,"**.**")</f>
        <v>100</v>
      </c>
      <c r="J250" s="7">
        <f>IF(F250&lt;&gt;0,H250/F250*100,"**.**")</f>
        <v>100</v>
      </c>
    </row>
    <row r="251" spans="2:10" s="8" customFormat="1" ht="12.75">
      <c r="B251" s="9"/>
      <c r="C251" s="9"/>
      <c r="D251" s="9" t="s">
        <v>231</v>
      </c>
      <c r="E251" s="9" t="s">
        <v>430</v>
      </c>
      <c r="F251" s="10">
        <v>400</v>
      </c>
      <c r="G251" s="10">
        <v>400</v>
      </c>
      <c r="H251" s="10">
        <v>400</v>
      </c>
      <c r="I251" s="11">
        <f>IF(G251&lt;&gt;0,H251/G251*100,"**.**")</f>
        <v>100</v>
      </c>
      <c r="J251" s="11">
        <f>IF(F251&lt;&gt;0,H251/F251*100,"**.**")</f>
        <v>100</v>
      </c>
    </row>
    <row r="252" spans="2:10" s="8" customFormat="1" ht="12.75">
      <c r="B252" s="9"/>
      <c r="C252" s="9"/>
      <c r="D252" s="9" t="s">
        <v>222</v>
      </c>
      <c r="E252" s="9" t="s">
        <v>432</v>
      </c>
      <c r="F252" s="10">
        <v>6300</v>
      </c>
      <c r="G252" s="10">
        <v>6300</v>
      </c>
      <c r="H252" s="10">
        <v>6300</v>
      </c>
      <c r="I252" s="11">
        <f>IF(G252&lt;&gt;0,H252/G252*100,"**.**")</f>
        <v>100</v>
      </c>
      <c r="J252" s="11">
        <f>IF(F252&lt;&gt;0,H252/F252*100,"**.**")</f>
        <v>100</v>
      </c>
    </row>
    <row r="253" spans="1:10" s="4" customFormat="1" ht="17.25">
      <c r="A253" s="5" t="s">
        <v>356</v>
      </c>
      <c r="B253" s="5"/>
      <c r="C253" s="5" t="s">
        <v>390</v>
      </c>
      <c r="D253" s="5"/>
      <c r="E253" s="5" t="s">
        <v>391</v>
      </c>
      <c r="F253" s="6">
        <f>+F254</f>
        <v>25400</v>
      </c>
      <c r="G253" s="6">
        <f>+G254</f>
        <v>25400</v>
      </c>
      <c r="H253" s="6">
        <f>+H254</f>
        <v>25400</v>
      </c>
      <c r="I253" s="7">
        <f>IF(G253&lt;&gt;0,H253/G253*100,"**.**")</f>
        <v>100</v>
      </c>
      <c r="J253" s="7">
        <f>IF(F253&lt;&gt;0,H253/F253*100,"**.**")</f>
        <v>100</v>
      </c>
    </row>
    <row r="254" spans="2:10" s="8" customFormat="1" ht="12.75">
      <c r="B254" s="9"/>
      <c r="C254" s="9"/>
      <c r="D254" s="9" t="s">
        <v>268</v>
      </c>
      <c r="E254" s="9" t="s">
        <v>269</v>
      </c>
      <c r="F254" s="10">
        <v>25400</v>
      </c>
      <c r="G254" s="10">
        <v>25400</v>
      </c>
      <c r="H254" s="10">
        <v>25400</v>
      </c>
      <c r="I254" s="11">
        <f>IF(G254&lt;&gt;0,H254/G254*100,"**.**")</f>
        <v>100</v>
      </c>
      <c r="J254" s="11">
        <f>IF(F254&lt;&gt;0,H254/F254*100,"**.**")</f>
        <v>100</v>
      </c>
    </row>
    <row r="255" spans="1:10" s="4" customFormat="1" ht="17.25">
      <c r="A255" s="5" t="s">
        <v>360</v>
      </c>
      <c r="B255" s="5"/>
      <c r="C255" s="5" t="s">
        <v>392</v>
      </c>
      <c r="D255" s="5"/>
      <c r="E255" s="5" t="s">
        <v>393</v>
      </c>
      <c r="F255" s="6">
        <f>+F256</f>
        <v>5200</v>
      </c>
      <c r="G255" s="6">
        <f>+G256</f>
        <v>5200</v>
      </c>
      <c r="H255" s="6">
        <f>+H256</f>
        <v>5200</v>
      </c>
      <c r="I255" s="7">
        <f>IF(G255&lt;&gt;0,H255/G255*100,"**.**")</f>
        <v>100</v>
      </c>
      <c r="J255" s="7">
        <f>IF(F255&lt;&gt;0,H255/F255*100,"**.**")</f>
        <v>100</v>
      </c>
    </row>
    <row r="256" spans="2:10" s="8" customFormat="1" ht="12.75">
      <c r="B256" s="9"/>
      <c r="C256" s="9"/>
      <c r="D256" s="9" t="s">
        <v>222</v>
      </c>
      <c r="E256" s="9" t="s">
        <v>432</v>
      </c>
      <c r="F256" s="10">
        <v>5200</v>
      </c>
      <c r="G256" s="10">
        <v>5200</v>
      </c>
      <c r="H256" s="10">
        <v>5200</v>
      </c>
      <c r="I256" s="11">
        <f>IF(G256&lt;&gt;0,H256/G256*100,"**.**")</f>
        <v>100</v>
      </c>
      <c r="J256" s="11">
        <f>IF(F256&lt;&gt;0,H256/F256*100,"**.**")</f>
        <v>100</v>
      </c>
    </row>
    <row r="257" spans="1:10" s="4" customFormat="1" ht="17.25">
      <c r="A257" s="5" t="s">
        <v>492</v>
      </c>
      <c r="B257" s="5"/>
      <c r="C257" s="5" t="s">
        <v>394</v>
      </c>
      <c r="D257" s="5"/>
      <c r="E257" s="5" t="s">
        <v>395</v>
      </c>
      <c r="F257" s="6">
        <f>+F258</f>
        <v>2000</v>
      </c>
      <c r="G257" s="6">
        <f>+G258</f>
        <v>2000</v>
      </c>
      <c r="H257" s="6">
        <f>+H258</f>
        <v>2000</v>
      </c>
      <c r="I257" s="7">
        <f>IF(G257&lt;&gt;0,H257/G257*100,"**.**")</f>
        <v>100</v>
      </c>
      <c r="J257" s="7">
        <f>IF(F257&lt;&gt;0,H257/F257*100,"**.**")</f>
        <v>100</v>
      </c>
    </row>
    <row r="258" spans="2:10" s="8" customFormat="1" ht="12.75">
      <c r="B258" s="9"/>
      <c r="C258" s="9"/>
      <c r="D258" s="9" t="s">
        <v>222</v>
      </c>
      <c r="E258" s="9" t="s">
        <v>432</v>
      </c>
      <c r="F258" s="10">
        <v>2000</v>
      </c>
      <c r="G258" s="10">
        <v>2000</v>
      </c>
      <c r="H258" s="10">
        <v>2000</v>
      </c>
      <c r="I258" s="11">
        <f>IF(G258&lt;&gt;0,H258/G258*100,"**.**")</f>
        <v>100</v>
      </c>
      <c r="J258" s="11">
        <f>IF(F258&lt;&gt;0,H258/F258*100,"**.**")</f>
        <v>100</v>
      </c>
    </row>
    <row r="259" spans="1:10" s="4" customFormat="1" ht="17.25">
      <c r="A259" s="5" t="s">
        <v>493</v>
      </c>
      <c r="B259" s="5"/>
      <c r="C259" s="5" t="s">
        <v>396</v>
      </c>
      <c r="D259" s="5"/>
      <c r="E259" s="5" t="s">
        <v>397</v>
      </c>
      <c r="F259" s="6">
        <f>+F260</f>
        <v>100</v>
      </c>
      <c r="G259" s="6">
        <f>+G260</f>
        <v>100</v>
      </c>
      <c r="H259" s="6">
        <f>+H260</f>
        <v>100</v>
      </c>
      <c r="I259" s="7">
        <f>IF(G259&lt;&gt;0,H259/G259*100,"**.**")</f>
        <v>100</v>
      </c>
      <c r="J259" s="7">
        <f>IF(F259&lt;&gt;0,H259/F259*100,"**.**")</f>
        <v>100</v>
      </c>
    </row>
    <row r="260" spans="2:10" s="8" customFormat="1" ht="12.75">
      <c r="B260" s="9"/>
      <c r="C260" s="9"/>
      <c r="D260" s="9" t="s">
        <v>209</v>
      </c>
      <c r="E260" s="9" t="s">
        <v>210</v>
      </c>
      <c r="F260" s="10">
        <v>100</v>
      </c>
      <c r="G260" s="10">
        <v>100</v>
      </c>
      <c r="H260" s="10">
        <v>100</v>
      </c>
      <c r="I260" s="11">
        <f>IF(G260&lt;&gt;0,H260/G260*100,"**.**")</f>
        <v>100</v>
      </c>
      <c r="J260" s="11">
        <f>IF(F260&lt;&gt;0,H260/F260*100,"**.**")</f>
        <v>100</v>
      </c>
    </row>
    <row r="261" spans="2:10" s="12" customFormat="1" ht="15.75">
      <c r="B261" s="13" t="s">
        <v>398</v>
      </c>
      <c r="C261" s="13"/>
      <c r="D261" s="13"/>
      <c r="E261" s="13" t="s">
        <v>399</v>
      </c>
      <c r="F261" s="14">
        <f>+F262</f>
        <v>15600</v>
      </c>
      <c r="G261" s="14">
        <f>+G262</f>
        <v>15600</v>
      </c>
      <c r="H261" s="14">
        <f>+H262</f>
        <v>15700</v>
      </c>
      <c r="I261" s="15">
        <f>IF(G261&lt;&gt;0,H261/G261*100,"**.**")</f>
        <v>100.64102564102564</v>
      </c>
      <c r="J261" s="15">
        <f>IF(F261&lt;&gt;0,H261/F261*100,"**.**")</f>
        <v>100.64102564102564</v>
      </c>
    </row>
    <row r="262" spans="1:10" s="36" customFormat="1" ht="15.75">
      <c r="A262" s="33" t="s">
        <v>494</v>
      </c>
      <c r="B262" s="33"/>
      <c r="C262" s="33" t="s">
        <v>490</v>
      </c>
      <c r="D262" s="33"/>
      <c r="E262" s="33" t="s">
        <v>491</v>
      </c>
      <c r="F262" s="34">
        <f>+F263+F265+F267</f>
        <v>15600</v>
      </c>
      <c r="G262" s="34">
        <f>+G263+G265+G267</f>
        <v>15600</v>
      </c>
      <c r="H262" s="34">
        <f>+H263+H265+H267</f>
        <v>15700</v>
      </c>
      <c r="I262" s="35">
        <f>IF(G262&lt;&gt;0,H262/G262*100,"**.**")</f>
        <v>100.64102564102564</v>
      </c>
      <c r="J262" s="35">
        <f>IF(F262&lt;&gt;0,H262/F262*100,"**.**")</f>
        <v>100.64102564102564</v>
      </c>
    </row>
    <row r="263" spans="1:10" s="4" customFormat="1" ht="17.25">
      <c r="A263" s="5" t="s">
        <v>495</v>
      </c>
      <c r="B263" s="5"/>
      <c r="C263" s="5" t="s">
        <v>400</v>
      </c>
      <c r="D263" s="5"/>
      <c r="E263" s="5" t="s">
        <v>339</v>
      </c>
      <c r="F263" s="6">
        <f>+F264</f>
        <v>7000</v>
      </c>
      <c r="G263" s="6">
        <f>+G264</f>
        <v>7000</v>
      </c>
      <c r="H263" s="6">
        <f>+H264</f>
        <v>7000</v>
      </c>
      <c r="I263" s="7">
        <f>IF(G263&lt;&gt;0,H263/G263*100,"**.**")</f>
        <v>100</v>
      </c>
      <c r="J263" s="7">
        <f>IF(F263&lt;&gt;0,H263/F263*100,"**.**")</f>
        <v>100</v>
      </c>
    </row>
    <row r="264" spans="2:10" s="8" customFormat="1" ht="12.75">
      <c r="B264" s="9"/>
      <c r="C264" s="9"/>
      <c r="D264" s="9" t="s">
        <v>134</v>
      </c>
      <c r="E264" s="9" t="s">
        <v>339</v>
      </c>
      <c r="F264" s="10">
        <v>7000</v>
      </c>
      <c r="G264" s="10">
        <v>7000</v>
      </c>
      <c r="H264" s="10">
        <v>7000</v>
      </c>
      <c r="I264" s="11">
        <f>IF(G264&lt;&gt;0,H264/G264*100,"**.**")</f>
        <v>100</v>
      </c>
      <c r="J264" s="11">
        <f>IF(F264&lt;&gt;0,H264/F264*100,"**.**")</f>
        <v>100</v>
      </c>
    </row>
    <row r="265" spans="1:10" s="4" customFormat="1" ht="17.25">
      <c r="A265" s="5" t="s">
        <v>496</v>
      </c>
      <c r="B265" s="5"/>
      <c r="C265" s="5" t="s">
        <v>401</v>
      </c>
      <c r="D265" s="5"/>
      <c r="E265" s="5" t="s">
        <v>342</v>
      </c>
      <c r="F265" s="6">
        <f>+F266</f>
        <v>8600</v>
      </c>
      <c r="G265" s="6">
        <f>+G266</f>
        <v>8600</v>
      </c>
      <c r="H265" s="6">
        <f>+H266</f>
        <v>8600</v>
      </c>
      <c r="I265" s="7">
        <f>IF(G265&lt;&gt;0,H265/G265*100,"**.**")</f>
        <v>100</v>
      </c>
      <c r="J265" s="7">
        <f>IF(F265&lt;&gt;0,H265/F265*100,"**.**")</f>
        <v>100</v>
      </c>
    </row>
    <row r="266" spans="2:10" s="8" customFormat="1" ht="12.75">
      <c r="B266" s="9"/>
      <c r="C266" s="9"/>
      <c r="D266" s="9" t="s">
        <v>221</v>
      </c>
      <c r="E266" s="9" t="s">
        <v>429</v>
      </c>
      <c r="F266" s="10">
        <v>8600</v>
      </c>
      <c r="G266" s="10">
        <v>8600</v>
      </c>
      <c r="H266" s="10">
        <v>8600</v>
      </c>
      <c r="I266" s="11">
        <f>IF(G266&lt;&gt;0,H266/G266*100,"**.**")</f>
        <v>100</v>
      </c>
      <c r="J266" s="11">
        <f>IF(F266&lt;&gt;0,H266/F266*100,"**.**")</f>
        <v>100</v>
      </c>
    </row>
    <row r="267" spans="1:10" s="4" customFormat="1" ht="17.25">
      <c r="A267" s="5" t="s">
        <v>497</v>
      </c>
      <c r="B267" s="5"/>
      <c r="C267" s="5" t="s">
        <v>402</v>
      </c>
      <c r="D267" s="5"/>
      <c r="E267" s="5" t="s">
        <v>348</v>
      </c>
      <c r="F267" s="6">
        <f>+F268</f>
        <v>0</v>
      </c>
      <c r="G267" s="6">
        <f>+G268</f>
        <v>0</v>
      </c>
      <c r="H267" s="6">
        <f>+H268</f>
        <v>100</v>
      </c>
      <c r="I267" s="7" t="str">
        <f>IF(G267&lt;&gt;0,H267/G267*100,"**.**")</f>
        <v>**.**</v>
      </c>
      <c r="J267" s="7" t="str">
        <f>IF(F267&lt;&gt;0,H267/F267*100,"**.**")</f>
        <v>**.**</v>
      </c>
    </row>
    <row r="268" spans="2:10" s="8" customFormat="1" ht="12.75">
      <c r="B268" s="9"/>
      <c r="C268" s="9"/>
      <c r="D268" s="9" t="s">
        <v>209</v>
      </c>
      <c r="E268" s="9" t="s">
        <v>210</v>
      </c>
      <c r="F268" s="10">
        <v>0</v>
      </c>
      <c r="G268" s="10">
        <v>0</v>
      </c>
      <c r="H268" s="10">
        <v>100</v>
      </c>
      <c r="I268" s="11" t="str">
        <f>IF(G268&lt;&gt;0,H268/G268*100,"**.**")</f>
        <v>**.**</v>
      </c>
      <c r="J268" s="11" t="str">
        <f>IF(F268&lt;&gt;0,H268/F268*100,"**.**")</f>
        <v>**.**</v>
      </c>
    </row>
    <row r="269" spans="2:10" s="12" customFormat="1" ht="15.75">
      <c r="B269" s="13" t="s">
        <v>441</v>
      </c>
      <c r="C269" s="13"/>
      <c r="D269" s="13"/>
      <c r="E269" s="13" t="s">
        <v>442</v>
      </c>
      <c r="F269" s="14">
        <f>+F270</f>
        <v>0</v>
      </c>
      <c r="G269" s="14">
        <f>+G270</f>
        <v>0</v>
      </c>
      <c r="H269" s="14">
        <f>+H270</f>
        <v>100</v>
      </c>
      <c r="I269" s="15" t="str">
        <f>IF(G269&lt;&gt;0,H269/G269*100,"**.**")</f>
        <v>**.**</v>
      </c>
      <c r="J269" s="15" t="str">
        <f>IF(F269&lt;&gt;0,H269/F269*100,"**.**")</f>
        <v>**.**</v>
      </c>
    </row>
    <row r="270" spans="1:10" s="36" customFormat="1" ht="15.75">
      <c r="A270" s="33" t="s">
        <v>498</v>
      </c>
      <c r="B270" s="33"/>
      <c r="C270" s="33" t="s">
        <v>490</v>
      </c>
      <c r="D270" s="33"/>
      <c r="E270" s="33" t="s">
        <v>491</v>
      </c>
      <c r="F270" s="34">
        <f>+F271</f>
        <v>0</v>
      </c>
      <c r="G270" s="34">
        <f>+G271</f>
        <v>0</v>
      </c>
      <c r="H270" s="34">
        <f>+H271</f>
        <v>100</v>
      </c>
      <c r="I270" s="35" t="str">
        <f>IF(G270&lt;&gt;0,H270/G270*100,"**.**")</f>
        <v>**.**</v>
      </c>
      <c r="J270" s="35" t="str">
        <f>IF(F270&lt;&gt;0,H270/F270*100,"**.**")</f>
        <v>**.**</v>
      </c>
    </row>
    <row r="271" spans="1:10" s="4" customFormat="1" ht="17.25">
      <c r="A271" s="5" t="s">
        <v>499</v>
      </c>
      <c r="B271" s="5"/>
      <c r="C271" s="5" t="s">
        <v>443</v>
      </c>
      <c r="D271" s="5"/>
      <c r="E271" s="5" t="s">
        <v>397</v>
      </c>
      <c r="F271" s="6">
        <f>+F272</f>
        <v>0</v>
      </c>
      <c r="G271" s="6">
        <f>+G272</f>
        <v>0</v>
      </c>
      <c r="H271" s="6">
        <f>+H272</f>
        <v>100</v>
      </c>
      <c r="I271" s="7" t="str">
        <f>IF(G271&lt;&gt;0,H271/G271*100,"**.**")</f>
        <v>**.**</v>
      </c>
      <c r="J271" s="7" t="str">
        <f>IF(F271&lt;&gt;0,H271/F271*100,"**.**")</f>
        <v>**.**</v>
      </c>
    </row>
    <row r="272" spans="2:10" s="8" customFormat="1" ht="12.75">
      <c r="B272" s="9"/>
      <c r="C272" s="9"/>
      <c r="D272" s="9" t="s">
        <v>209</v>
      </c>
      <c r="E272" s="9" t="s">
        <v>210</v>
      </c>
      <c r="F272" s="10">
        <v>0</v>
      </c>
      <c r="G272" s="10">
        <v>0</v>
      </c>
      <c r="H272" s="10">
        <v>100</v>
      </c>
      <c r="I272" s="11" t="str">
        <f>IF(G272&lt;&gt;0,H272/G272*100,"**.**")</f>
        <v>**.**</v>
      </c>
      <c r="J272" s="11" t="str">
        <f>IF(F272&lt;&gt;0,H272/F272*100,"**.**")</f>
        <v>**.**</v>
      </c>
    </row>
    <row r="273" spans="2:10" s="12" customFormat="1" ht="15.75">
      <c r="B273" s="13" t="s">
        <v>403</v>
      </c>
      <c r="C273" s="13"/>
      <c r="D273" s="13"/>
      <c r="E273" s="13" t="s">
        <v>404</v>
      </c>
      <c r="F273" s="14">
        <f>+F274</f>
        <v>6300</v>
      </c>
      <c r="G273" s="14">
        <f>+G274</f>
        <v>6300</v>
      </c>
      <c r="H273" s="14">
        <f>+H274</f>
        <v>7400</v>
      </c>
      <c r="I273" s="15">
        <f>IF(G273&lt;&gt;0,H273/G273*100,"**.**")</f>
        <v>117.46031746031747</v>
      </c>
      <c r="J273" s="15">
        <f>IF(F273&lt;&gt;0,H273/F273*100,"**.**")</f>
        <v>117.46031746031747</v>
      </c>
    </row>
    <row r="274" spans="1:10" s="36" customFormat="1" ht="15.75">
      <c r="A274" s="33" t="s">
        <v>500</v>
      </c>
      <c r="B274" s="33"/>
      <c r="C274" s="33" t="s">
        <v>501</v>
      </c>
      <c r="D274" s="33"/>
      <c r="E274" s="33" t="s">
        <v>491</v>
      </c>
      <c r="F274" s="34">
        <f>+F275+F277+F279+F281+F284</f>
        <v>6300</v>
      </c>
      <c r="G274" s="34">
        <f>+G275+G277+G279+G281+G284</f>
        <v>6300</v>
      </c>
      <c r="H274" s="34">
        <f>+H275+H277+H279+H281+H284</f>
        <v>7400</v>
      </c>
      <c r="I274" s="35">
        <f>IF(G274&lt;&gt;0,H274/G274*100,"**.**")</f>
        <v>117.46031746031747</v>
      </c>
      <c r="J274" s="35">
        <f>IF(F274&lt;&gt;0,H274/F274*100,"**.**")</f>
        <v>117.46031746031747</v>
      </c>
    </row>
    <row r="275" spans="1:10" s="4" customFormat="1" ht="17.25">
      <c r="A275" s="5" t="s">
        <v>502</v>
      </c>
      <c r="B275" s="5"/>
      <c r="C275" s="5" t="s">
        <v>405</v>
      </c>
      <c r="D275" s="5"/>
      <c r="E275" s="5" t="s">
        <v>339</v>
      </c>
      <c r="F275" s="6">
        <f>+F276</f>
        <v>3300</v>
      </c>
      <c r="G275" s="6">
        <f>+G276</f>
        <v>3300</v>
      </c>
      <c r="H275" s="6">
        <f>+H276</f>
        <v>4500</v>
      </c>
      <c r="I275" s="7">
        <f>IF(G275&lt;&gt;0,H275/G275*100,"**.**")</f>
        <v>136.36363636363635</v>
      </c>
      <c r="J275" s="7">
        <f>IF(F275&lt;&gt;0,H275/F275*100,"**.**")</f>
        <v>136.36363636363635</v>
      </c>
    </row>
    <row r="276" spans="2:10" s="8" customFormat="1" ht="12.75">
      <c r="B276" s="9"/>
      <c r="C276" s="9"/>
      <c r="D276" s="9" t="s">
        <v>134</v>
      </c>
      <c r="E276" s="9" t="s">
        <v>339</v>
      </c>
      <c r="F276" s="10">
        <v>3300</v>
      </c>
      <c r="G276" s="10">
        <v>3300</v>
      </c>
      <c r="H276" s="10">
        <v>4500</v>
      </c>
      <c r="I276" s="11">
        <f>IF(G276&lt;&gt;0,H276/G276*100,"**.**")</f>
        <v>136.36363636363635</v>
      </c>
      <c r="J276" s="11">
        <f>IF(F276&lt;&gt;0,H276/F276*100,"**.**")</f>
        <v>136.36363636363635</v>
      </c>
    </row>
    <row r="277" spans="1:10" s="4" customFormat="1" ht="17.25">
      <c r="A277" s="5" t="s">
        <v>503</v>
      </c>
      <c r="B277" s="5"/>
      <c r="C277" s="5" t="s">
        <v>406</v>
      </c>
      <c r="D277" s="5"/>
      <c r="E277" s="5" t="s">
        <v>269</v>
      </c>
      <c r="F277" s="6">
        <f>+F278</f>
        <v>0</v>
      </c>
      <c r="G277" s="6">
        <f>+G278</f>
        <v>0</v>
      </c>
      <c r="H277" s="6">
        <f>+H278</f>
        <v>2100</v>
      </c>
      <c r="I277" s="7" t="str">
        <f>IF(G277&lt;&gt;0,H277/G277*100,"**.**")</f>
        <v>**.**</v>
      </c>
      <c r="J277" s="7" t="str">
        <f>IF(F277&lt;&gt;0,H277/F277*100,"**.**")</f>
        <v>**.**</v>
      </c>
    </row>
    <row r="278" spans="2:10" s="8" customFormat="1" ht="12.75">
      <c r="B278" s="9"/>
      <c r="C278" s="9"/>
      <c r="D278" s="9" t="s">
        <v>270</v>
      </c>
      <c r="E278" s="9" t="s">
        <v>267</v>
      </c>
      <c r="F278" s="10">
        <v>0</v>
      </c>
      <c r="G278" s="10">
        <v>0</v>
      </c>
      <c r="H278" s="10">
        <v>2100</v>
      </c>
      <c r="I278" s="11" t="str">
        <f>IF(G278&lt;&gt;0,H278/G278*100,"**.**")</f>
        <v>**.**</v>
      </c>
      <c r="J278" s="11" t="str">
        <f>IF(F278&lt;&gt;0,H278/F278*100,"**.**")</f>
        <v>**.**</v>
      </c>
    </row>
    <row r="279" spans="1:10" s="4" customFormat="1" ht="17.25">
      <c r="A279" s="5" t="s">
        <v>504</v>
      </c>
      <c r="B279" s="5"/>
      <c r="C279" s="5" t="s">
        <v>444</v>
      </c>
      <c r="D279" s="5"/>
      <c r="E279" s="5" t="s">
        <v>397</v>
      </c>
      <c r="F279" s="6">
        <f>+F280</f>
        <v>0</v>
      </c>
      <c r="G279" s="6">
        <f>+G280</f>
        <v>0</v>
      </c>
      <c r="H279" s="6">
        <f>+H280</f>
        <v>100</v>
      </c>
      <c r="I279" s="7" t="str">
        <f>IF(G279&lt;&gt;0,H279/G279*100,"**.**")</f>
        <v>**.**</v>
      </c>
      <c r="J279" s="7" t="str">
        <f>IF(F279&lt;&gt;0,H279/F279*100,"**.**")</f>
        <v>**.**</v>
      </c>
    </row>
    <row r="280" spans="2:10" s="8" customFormat="1" ht="12.75">
      <c r="B280" s="9"/>
      <c r="C280" s="9"/>
      <c r="D280" s="9" t="s">
        <v>209</v>
      </c>
      <c r="E280" s="9" t="s">
        <v>210</v>
      </c>
      <c r="F280" s="10">
        <v>0</v>
      </c>
      <c r="G280" s="10">
        <v>0</v>
      </c>
      <c r="H280" s="10">
        <v>100</v>
      </c>
      <c r="I280" s="11" t="str">
        <f>IF(G280&lt;&gt;0,H280/G280*100,"**.**")</f>
        <v>**.**</v>
      </c>
      <c r="J280" s="11" t="str">
        <f>IF(F280&lt;&gt;0,H280/F280*100,"**.**")</f>
        <v>**.**</v>
      </c>
    </row>
    <row r="281" spans="1:10" s="4" customFormat="1" ht="17.25">
      <c r="A281" s="5" t="s">
        <v>505</v>
      </c>
      <c r="B281" s="5"/>
      <c r="C281" s="5" t="s">
        <v>407</v>
      </c>
      <c r="D281" s="5"/>
      <c r="E281" s="5" t="s">
        <v>408</v>
      </c>
      <c r="F281" s="6">
        <f>+F282+F283</f>
        <v>900</v>
      </c>
      <c r="G281" s="6">
        <f>+G282+G283</f>
        <v>900</v>
      </c>
      <c r="H281" s="6">
        <f>+H282+H283</f>
        <v>700</v>
      </c>
      <c r="I281" s="7">
        <f>IF(G281&lt;&gt;0,H281/G281*100,"**.**")</f>
        <v>77.77777777777779</v>
      </c>
      <c r="J281" s="7">
        <f>IF(F281&lt;&gt;0,H281/F281*100,"**.**")</f>
        <v>77.77777777777779</v>
      </c>
    </row>
    <row r="282" spans="2:10" s="8" customFormat="1" ht="12.75">
      <c r="B282" s="9"/>
      <c r="C282" s="9"/>
      <c r="D282" s="9" t="s">
        <v>231</v>
      </c>
      <c r="E282" s="9" t="s">
        <v>430</v>
      </c>
      <c r="F282" s="10">
        <v>900</v>
      </c>
      <c r="G282" s="10">
        <v>900</v>
      </c>
      <c r="H282" s="10">
        <v>500</v>
      </c>
      <c r="I282" s="11">
        <f>IF(G282&lt;&gt;0,H282/G282*100,"**.**")</f>
        <v>55.55555555555556</v>
      </c>
      <c r="J282" s="11">
        <f>IF(F282&lt;&gt;0,H282/F282*100,"**.**")</f>
        <v>55.55555555555556</v>
      </c>
    </row>
    <row r="283" spans="2:10" s="8" customFormat="1" ht="12.75">
      <c r="B283" s="9"/>
      <c r="C283" s="9"/>
      <c r="D283" s="9" t="s">
        <v>261</v>
      </c>
      <c r="E283" s="9" t="s">
        <v>431</v>
      </c>
      <c r="F283" s="10">
        <v>0</v>
      </c>
      <c r="G283" s="10">
        <v>0</v>
      </c>
      <c r="H283" s="10">
        <v>200</v>
      </c>
      <c r="I283" s="11" t="str">
        <f>IF(G283&lt;&gt;0,H283/G283*100,"**.**")</f>
        <v>**.**</v>
      </c>
      <c r="J283" s="11" t="str">
        <f>IF(F283&lt;&gt;0,H283/F283*100,"**.**")</f>
        <v>**.**</v>
      </c>
    </row>
    <row r="284" spans="1:10" s="4" customFormat="1" ht="17.25">
      <c r="A284" s="5" t="s">
        <v>506</v>
      </c>
      <c r="B284" s="5"/>
      <c r="C284" s="5" t="s">
        <v>409</v>
      </c>
      <c r="D284" s="5"/>
      <c r="E284" s="5" t="s">
        <v>410</v>
      </c>
      <c r="F284" s="6">
        <f>+F285</f>
        <v>2100</v>
      </c>
      <c r="G284" s="6">
        <f>+G285</f>
        <v>2100</v>
      </c>
      <c r="H284" s="6">
        <f>+H285</f>
        <v>0</v>
      </c>
      <c r="I284" s="7">
        <f>IF(G284&lt;&gt;0,H284/G284*100,"**.**")</f>
        <v>0</v>
      </c>
      <c r="J284" s="7">
        <f>IF(F284&lt;&gt;0,H284/F284*100,"**.**")</f>
        <v>0</v>
      </c>
    </row>
    <row r="285" spans="2:10" s="8" customFormat="1" ht="12.75">
      <c r="B285" s="9"/>
      <c r="C285" s="9"/>
      <c r="D285" s="9" t="s">
        <v>361</v>
      </c>
      <c r="E285" s="9" t="s">
        <v>362</v>
      </c>
      <c r="F285" s="10">
        <v>2100</v>
      </c>
      <c r="G285" s="10">
        <v>2100</v>
      </c>
      <c r="H285" s="10">
        <v>0</v>
      </c>
      <c r="I285" s="11">
        <f>IF(G285&lt;&gt;0,H285/G285*100,"**.**")</f>
        <v>0</v>
      </c>
      <c r="J285" s="11">
        <f>IF(F285&lt;&gt;0,H285/F285*100,"**.**")</f>
        <v>0</v>
      </c>
    </row>
    <row r="286" spans="2:10" s="12" customFormat="1" ht="15.75">
      <c r="B286" s="13" t="s">
        <v>411</v>
      </c>
      <c r="C286" s="13"/>
      <c r="D286" s="13"/>
      <c r="E286" s="13" t="s">
        <v>412</v>
      </c>
      <c r="F286" s="14">
        <f>+F287</f>
        <v>18900</v>
      </c>
      <c r="G286" s="14">
        <f>+G287</f>
        <v>18900</v>
      </c>
      <c r="H286" s="14">
        <f>+H287</f>
        <v>18900</v>
      </c>
      <c r="I286" s="15">
        <f>IF(G286&lt;&gt;0,H286/G286*100,"**.**")</f>
        <v>100</v>
      </c>
      <c r="J286" s="15">
        <f>IF(F286&lt;&gt;0,H286/F286*100,"**.**")</f>
        <v>100</v>
      </c>
    </row>
    <row r="287" spans="1:10" s="36" customFormat="1" ht="15.75">
      <c r="A287" s="33" t="s">
        <v>507</v>
      </c>
      <c r="B287" s="33"/>
      <c r="C287" s="33" t="s">
        <v>501</v>
      </c>
      <c r="D287" s="33"/>
      <c r="E287" s="33" t="s">
        <v>491</v>
      </c>
      <c r="F287" s="34">
        <f>+F288+F290+F294</f>
        <v>18900</v>
      </c>
      <c r="G287" s="34">
        <f>+G288+G290+G294</f>
        <v>18900</v>
      </c>
      <c r="H287" s="34">
        <f>+H288+H290+H294</f>
        <v>18900</v>
      </c>
      <c r="I287" s="35">
        <f>IF(G287&lt;&gt;0,H287/G287*100,"**.**")</f>
        <v>100</v>
      </c>
      <c r="J287" s="35">
        <f>IF(F287&lt;&gt;0,H287/F287*100,"**.**")</f>
        <v>100</v>
      </c>
    </row>
    <row r="288" spans="1:10" s="4" customFormat="1" ht="17.25">
      <c r="A288" s="5" t="s">
        <v>508</v>
      </c>
      <c r="B288" s="5"/>
      <c r="C288" s="5" t="s">
        <v>413</v>
      </c>
      <c r="D288" s="5"/>
      <c r="E288" s="5" t="s">
        <v>348</v>
      </c>
      <c r="F288" s="6">
        <f>+F289</f>
        <v>100</v>
      </c>
      <c r="G288" s="6">
        <f>+G289</f>
        <v>100</v>
      </c>
      <c r="H288" s="6">
        <f>+H289</f>
        <v>800</v>
      </c>
      <c r="I288" s="7">
        <f>IF(G288&lt;&gt;0,H288/G288*100,"**.**")</f>
        <v>800</v>
      </c>
      <c r="J288" s="7">
        <f>IF(F288&lt;&gt;0,H288/F288*100,"**.**")</f>
        <v>800</v>
      </c>
    </row>
    <row r="289" spans="2:10" s="8" customFormat="1" ht="12.75">
      <c r="B289" s="9"/>
      <c r="C289" s="9"/>
      <c r="D289" s="9" t="s">
        <v>209</v>
      </c>
      <c r="E289" s="9" t="s">
        <v>210</v>
      </c>
      <c r="F289" s="10">
        <v>100</v>
      </c>
      <c r="G289" s="10">
        <v>100</v>
      </c>
      <c r="H289" s="10">
        <v>800</v>
      </c>
      <c r="I289" s="11">
        <f>IF(G289&lt;&gt;0,H289/G289*100,"**.**")</f>
        <v>800</v>
      </c>
      <c r="J289" s="11">
        <f>IF(F289&lt;&gt;0,H289/F289*100,"**.**")</f>
        <v>800</v>
      </c>
    </row>
    <row r="290" spans="1:10" s="4" customFormat="1" ht="17.25">
      <c r="A290" s="5" t="s">
        <v>509</v>
      </c>
      <c r="B290" s="5"/>
      <c r="C290" s="5" t="s">
        <v>414</v>
      </c>
      <c r="D290" s="5"/>
      <c r="E290" s="5" t="s">
        <v>408</v>
      </c>
      <c r="F290" s="6">
        <f>+F291+F292+F293</f>
        <v>17900</v>
      </c>
      <c r="G290" s="6">
        <f>+G291+G292+G293</f>
        <v>17900</v>
      </c>
      <c r="H290" s="6">
        <f>+H291+H292+H293</f>
        <v>17200</v>
      </c>
      <c r="I290" s="7">
        <f>IF(G290&lt;&gt;0,H290/G290*100,"**.**")</f>
        <v>96.08938547486034</v>
      </c>
      <c r="J290" s="7">
        <f>IF(F290&lt;&gt;0,H290/F290*100,"**.**")</f>
        <v>96.08938547486034</v>
      </c>
    </row>
    <row r="291" spans="2:10" s="8" customFormat="1" ht="12.75">
      <c r="B291" s="9"/>
      <c r="C291" s="9"/>
      <c r="D291" s="9" t="s">
        <v>221</v>
      </c>
      <c r="E291" s="9" t="s">
        <v>429</v>
      </c>
      <c r="F291" s="10">
        <v>0</v>
      </c>
      <c r="G291" s="10">
        <v>0</v>
      </c>
      <c r="H291" s="10">
        <v>6000</v>
      </c>
      <c r="I291" s="11" t="str">
        <f>IF(G291&lt;&gt;0,H291/G291*100,"**.**")</f>
        <v>**.**</v>
      </c>
      <c r="J291" s="11" t="str">
        <f>IF(F291&lt;&gt;0,H291/F291*100,"**.**")</f>
        <v>**.**</v>
      </c>
    </row>
    <row r="292" spans="2:10" s="8" customFormat="1" ht="12.75">
      <c r="B292" s="9"/>
      <c r="C292" s="9"/>
      <c r="D292" s="9" t="s">
        <v>231</v>
      </c>
      <c r="E292" s="9" t="s">
        <v>430</v>
      </c>
      <c r="F292" s="10">
        <v>17900</v>
      </c>
      <c r="G292" s="10">
        <v>17900</v>
      </c>
      <c r="H292" s="10">
        <v>1200</v>
      </c>
      <c r="I292" s="11">
        <f>IF(G292&lt;&gt;0,H292/G292*100,"**.**")</f>
        <v>6.70391061452514</v>
      </c>
      <c r="J292" s="11">
        <f>IF(F292&lt;&gt;0,H292/F292*100,"**.**")</f>
        <v>6.70391061452514</v>
      </c>
    </row>
    <row r="293" spans="2:10" s="8" customFormat="1" ht="12.75">
      <c r="B293" s="9"/>
      <c r="C293" s="9"/>
      <c r="D293" s="9" t="s">
        <v>439</v>
      </c>
      <c r="E293" s="9" t="s">
        <v>440</v>
      </c>
      <c r="F293" s="10">
        <v>0</v>
      </c>
      <c r="G293" s="10">
        <v>0</v>
      </c>
      <c r="H293" s="10">
        <v>10000</v>
      </c>
      <c r="I293" s="11" t="str">
        <f>IF(G293&lt;&gt;0,H293/G293*100,"**.**")</f>
        <v>**.**</v>
      </c>
      <c r="J293" s="11" t="str">
        <f>IF(F293&lt;&gt;0,H293/F293*100,"**.**")</f>
        <v>**.**</v>
      </c>
    </row>
    <row r="294" spans="1:10" s="4" customFormat="1" ht="17.25">
      <c r="A294" s="5" t="s">
        <v>510</v>
      </c>
      <c r="B294" s="5"/>
      <c r="C294" s="5" t="s">
        <v>415</v>
      </c>
      <c r="D294" s="5"/>
      <c r="E294" s="5" t="s">
        <v>339</v>
      </c>
      <c r="F294" s="6">
        <f>+F295</f>
        <v>900</v>
      </c>
      <c r="G294" s="6">
        <f>+G295</f>
        <v>900</v>
      </c>
      <c r="H294" s="6">
        <f>+H295</f>
        <v>900</v>
      </c>
      <c r="I294" s="7">
        <f>IF(G294&lt;&gt;0,H294/G294*100,"**.**")</f>
        <v>100</v>
      </c>
      <c r="J294" s="7">
        <f>IF(F294&lt;&gt;0,H294/F294*100,"**.**")</f>
        <v>100</v>
      </c>
    </row>
    <row r="295" spans="2:10" s="8" customFormat="1" ht="12.75">
      <c r="B295" s="9"/>
      <c r="C295" s="9"/>
      <c r="D295" s="9" t="s">
        <v>134</v>
      </c>
      <c r="E295" s="9" t="s">
        <v>339</v>
      </c>
      <c r="F295" s="10">
        <v>900</v>
      </c>
      <c r="G295" s="10">
        <v>900</v>
      </c>
      <c r="H295" s="10">
        <v>900</v>
      </c>
      <c r="I295" s="11">
        <f>IF(G295&lt;&gt;0,H295/G295*100,"**.**")</f>
        <v>100</v>
      </c>
      <c r="J295" s="11">
        <f>IF(F295&lt;&gt;0,H295/F295*100,"**.**")</f>
        <v>100</v>
      </c>
    </row>
    <row r="296" spans="2:10" s="12" customFormat="1" ht="15.75">
      <c r="B296" s="13" t="s">
        <v>416</v>
      </c>
      <c r="C296" s="13"/>
      <c r="D296" s="13"/>
      <c r="E296" s="13" t="s">
        <v>417</v>
      </c>
      <c r="F296" s="14">
        <f>+F297</f>
        <v>9700</v>
      </c>
      <c r="G296" s="14">
        <f>+G297</f>
        <v>9700</v>
      </c>
      <c r="H296" s="14">
        <f>+H297</f>
        <v>8000</v>
      </c>
      <c r="I296" s="15">
        <f>IF(G296&lt;&gt;0,H296/G296*100,"**.**")</f>
        <v>82.4742268041237</v>
      </c>
      <c r="J296" s="15">
        <f>IF(F296&lt;&gt;0,H296/F296*100,"**.**")</f>
        <v>82.4742268041237</v>
      </c>
    </row>
    <row r="297" spans="1:10" s="36" customFormat="1" ht="15.75">
      <c r="A297" s="33" t="s">
        <v>511</v>
      </c>
      <c r="B297" s="33"/>
      <c r="C297" s="33" t="s">
        <v>501</v>
      </c>
      <c r="D297" s="33"/>
      <c r="E297" s="33" t="s">
        <v>491</v>
      </c>
      <c r="F297" s="34">
        <f>+F298+F301+F303</f>
        <v>9700</v>
      </c>
      <c r="G297" s="34">
        <f>+G298+G301+G303</f>
        <v>9700</v>
      </c>
      <c r="H297" s="34">
        <f>+H298+H301+H303</f>
        <v>8000</v>
      </c>
      <c r="I297" s="35">
        <f>IF(G297&lt;&gt;0,H297/G297*100,"**.**")</f>
        <v>82.4742268041237</v>
      </c>
      <c r="J297" s="35">
        <f>IF(F297&lt;&gt;0,H297/F297*100,"**.**")</f>
        <v>82.4742268041237</v>
      </c>
    </row>
    <row r="298" spans="1:10" s="4" customFormat="1" ht="17.25">
      <c r="A298" s="5" t="s">
        <v>512</v>
      </c>
      <c r="B298" s="5"/>
      <c r="C298" s="5" t="s">
        <v>418</v>
      </c>
      <c r="D298" s="5"/>
      <c r="E298" s="5" t="s">
        <v>408</v>
      </c>
      <c r="F298" s="6">
        <f>+F299+F300</f>
        <v>4200</v>
      </c>
      <c r="G298" s="6">
        <f>+G299+G300</f>
        <v>4200</v>
      </c>
      <c r="H298" s="6">
        <f>+H299+H300</f>
        <v>4200</v>
      </c>
      <c r="I298" s="7">
        <f>IF(G298&lt;&gt;0,H298/G298*100,"**.**")</f>
        <v>100</v>
      </c>
      <c r="J298" s="7">
        <f>IF(F298&lt;&gt;0,H298/F298*100,"**.**")</f>
        <v>100</v>
      </c>
    </row>
    <row r="299" spans="2:10" s="8" customFormat="1" ht="12.75">
      <c r="B299" s="9"/>
      <c r="C299" s="9"/>
      <c r="D299" s="9" t="s">
        <v>221</v>
      </c>
      <c r="E299" s="9" t="s">
        <v>429</v>
      </c>
      <c r="F299" s="10">
        <v>0</v>
      </c>
      <c r="G299" s="10">
        <v>0</v>
      </c>
      <c r="H299" s="10">
        <v>4200</v>
      </c>
      <c r="I299" s="11" t="str">
        <f>IF(G299&lt;&gt;0,H299/G299*100,"**.**")</f>
        <v>**.**</v>
      </c>
      <c r="J299" s="11" t="str">
        <f>IF(F299&lt;&gt;0,H299/F299*100,"**.**")</f>
        <v>**.**</v>
      </c>
    </row>
    <row r="300" spans="2:10" s="8" customFormat="1" ht="12.75">
      <c r="B300" s="9"/>
      <c r="C300" s="9"/>
      <c r="D300" s="9" t="s">
        <v>231</v>
      </c>
      <c r="E300" s="9" t="s">
        <v>430</v>
      </c>
      <c r="F300" s="10">
        <v>4200</v>
      </c>
      <c r="G300" s="10">
        <v>4200</v>
      </c>
      <c r="H300" s="10">
        <v>0</v>
      </c>
      <c r="I300" s="11">
        <f>IF(G300&lt;&gt;0,H300/G300*100,"**.**")</f>
        <v>0</v>
      </c>
      <c r="J300" s="11">
        <f>IF(F300&lt;&gt;0,H300/F300*100,"**.**")</f>
        <v>0</v>
      </c>
    </row>
    <row r="301" spans="1:10" s="4" customFormat="1" ht="17.25">
      <c r="A301" s="5" t="s">
        <v>513</v>
      </c>
      <c r="B301" s="5"/>
      <c r="C301" s="5" t="s">
        <v>445</v>
      </c>
      <c r="D301" s="5"/>
      <c r="E301" s="5" t="s">
        <v>397</v>
      </c>
      <c r="F301" s="6">
        <f>+F302</f>
        <v>0</v>
      </c>
      <c r="G301" s="6">
        <f>+G302</f>
        <v>0</v>
      </c>
      <c r="H301" s="6">
        <f>+H302</f>
        <v>300</v>
      </c>
      <c r="I301" s="7" t="str">
        <f>IF(G301&lt;&gt;0,H301/G301*100,"**.**")</f>
        <v>**.**</v>
      </c>
      <c r="J301" s="7" t="str">
        <f>IF(F301&lt;&gt;0,H301/F301*100,"**.**")</f>
        <v>**.**</v>
      </c>
    </row>
    <row r="302" spans="2:10" s="8" customFormat="1" ht="12.75">
      <c r="B302" s="9"/>
      <c r="C302" s="9"/>
      <c r="D302" s="9" t="s">
        <v>209</v>
      </c>
      <c r="E302" s="9" t="s">
        <v>210</v>
      </c>
      <c r="F302" s="10">
        <v>0</v>
      </c>
      <c r="G302" s="10">
        <v>0</v>
      </c>
      <c r="H302" s="10">
        <v>300</v>
      </c>
      <c r="I302" s="11" t="str">
        <f>IF(G302&lt;&gt;0,H302/G302*100,"**.**")</f>
        <v>**.**</v>
      </c>
      <c r="J302" s="11" t="str">
        <f>IF(F302&lt;&gt;0,H302/F302*100,"**.**")</f>
        <v>**.**</v>
      </c>
    </row>
    <row r="303" spans="1:10" s="4" customFormat="1" ht="17.25">
      <c r="A303" s="5" t="s">
        <v>514</v>
      </c>
      <c r="B303" s="5"/>
      <c r="C303" s="5" t="s">
        <v>419</v>
      </c>
      <c r="D303" s="5"/>
      <c r="E303" s="5" t="s">
        <v>339</v>
      </c>
      <c r="F303" s="6">
        <f>+F304</f>
        <v>5500</v>
      </c>
      <c r="G303" s="6">
        <f>+G304</f>
        <v>5500</v>
      </c>
      <c r="H303" s="6">
        <f>+H304</f>
        <v>3500</v>
      </c>
      <c r="I303" s="7">
        <f>IF(G303&lt;&gt;0,H303/G303*100,"**.**")</f>
        <v>63.63636363636363</v>
      </c>
      <c r="J303" s="7">
        <f>IF(F303&lt;&gt;0,H303/F303*100,"**.**")</f>
        <v>63.63636363636363</v>
      </c>
    </row>
    <row r="304" spans="2:10" s="8" customFormat="1" ht="12.75">
      <c r="B304" s="9"/>
      <c r="C304" s="9"/>
      <c r="D304" s="9" t="s">
        <v>134</v>
      </c>
      <c r="E304" s="9" t="s">
        <v>339</v>
      </c>
      <c r="F304" s="10">
        <v>5500</v>
      </c>
      <c r="G304" s="10">
        <v>5500</v>
      </c>
      <c r="H304" s="10">
        <v>3500</v>
      </c>
      <c r="I304" s="11">
        <f>IF(G304&lt;&gt;0,H304/G304*100,"**.**")</f>
        <v>63.63636363636363</v>
      </c>
      <c r="J304" s="11">
        <f>IF(F304&lt;&gt;0,H304/F304*100,"**.**")</f>
        <v>63.63636363636363</v>
      </c>
    </row>
    <row r="305" spans="2:9" s="8" customFormat="1" ht="12.75">
      <c r="B305" s="9"/>
      <c r="C305" s="9"/>
      <c r="D305" s="9"/>
      <c r="E305" s="9"/>
      <c r="F305" s="10"/>
      <c r="G305" s="10"/>
      <c r="H305" s="10"/>
      <c r="I305" s="10"/>
    </row>
    <row r="306" spans="2:10" ht="12.75">
      <c r="B306" s="37"/>
      <c r="C306" s="37"/>
      <c r="D306" s="37"/>
      <c r="E306" s="37"/>
      <c r="F306" s="38">
        <f>+F8+F179</f>
        <v>17197300</v>
      </c>
      <c r="G306" s="38">
        <f>+G8+G179</f>
        <v>17449947.17</v>
      </c>
      <c r="H306" s="38">
        <f>+H8+H179</f>
        <v>20259703.09</v>
      </c>
      <c r="I306" s="39">
        <f>IF(G306&lt;&gt;0,H306/G306*100,"**.**")</f>
        <v>116.10180187152967</v>
      </c>
      <c r="J306" s="39">
        <f>IF(F306&lt;&gt;0,H306/F306*100,"**.**")</f>
        <v>117.80746448570416</v>
      </c>
    </row>
  </sheetData>
  <mergeCells count="1">
    <mergeCell ref="A1:E1"/>
  </mergeCells>
  <printOptions/>
  <pageMargins left="0.75" right="0.75" top="1" bottom="1" header="0" footer="0.65"/>
  <pageSetup firstPageNumber="1" useFirstPageNumber="1" horizontalDpi="600" verticalDpi="600" orientation="landscape" paperSize="9" scale="89" r:id="rId1"/>
  <headerFooter alignWithMargins="0">
    <oddFooter>&amp;R&amp;"Arial CE,Krepko"&amp;14&amp;P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fin07</cp:lastModifiedBy>
  <cp:lastPrinted>2008-05-29T11:51:59Z</cp:lastPrinted>
  <dcterms:created xsi:type="dcterms:W3CDTF">2007-12-04T10:04:41Z</dcterms:created>
  <dcterms:modified xsi:type="dcterms:W3CDTF">2008-05-29T13:02:59Z</dcterms:modified>
  <cp:category/>
  <cp:version/>
  <cp:contentType/>
  <cp:contentStatus/>
</cp:coreProperties>
</file>